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stefany.nunez\Desktop\Informacion Financiera 2do. 2024\SIRET\"/>
    </mc:Choice>
  </mc:AlternateContent>
  <bookViews>
    <workbookView xWindow="0" yWindow="0" windowWidth="20490" windowHeight="7215" tabRatio="782"/>
  </bookViews>
  <sheets>
    <sheet name="Notas de Disciplina Financiera" sheetId="2" r:id="rId1"/>
    <sheet name="NDF-01" sheetId="13" r:id="rId2"/>
    <sheet name="NDF-02" sheetId="15" r:id="rId3"/>
    <sheet name="NDF-03" sheetId="3" r:id="rId4"/>
    <sheet name="NDF-04" sheetId="11" r:id="rId5"/>
    <sheet name="NDF-05" sheetId="12" r:id="rId6"/>
    <sheet name="NDF-06" sheetId="9" r:id="rId7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2" l="1"/>
  <c r="F1" i="12"/>
  <c r="F3" i="12"/>
  <c r="B3" i="12"/>
  <c r="B1" i="12"/>
  <c r="F2" i="11"/>
  <c r="F1" i="11"/>
  <c r="B3" i="11"/>
  <c r="B1" i="11"/>
  <c r="F3" i="15"/>
  <c r="F2" i="15"/>
  <c r="F1" i="15"/>
  <c r="B3" i="15"/>
  <c r="B1" i="15"/>
  <c r="F3" i="13"/>
  <c r="F2" i="13"/>
  <c r="F1" i="13"/>
  <c r="B3" i="13"/>
  <c r="B1" i="13"/>
  <c r="I159" i="15" l="1"/>
  <c r="H159" i="15"/>
  <c r="H158" i="15"/>
  <c r="I158" i="15" s="1"/>
  <c r="I157" i="15"/>
  <c r="H157" i="15"/>
  <c r="H156" i="15"/>
  <c r="I156" i="15" s="1"/>
  <c r="I155" i="15"/>
  <c r="H155" i="15"/>
  <c r="H154" i="15"/>
  <c r="I154" i="15" s="1"/>
  <c r="I153" i="15"/>
  <c r="I152" i="15" s="1"/>
  <c r="H153" i="15"/>
  <c r="H152" i="15"/>
  <c r="G152" i="15"/>
  <c r="F152" i="15"/>
  <c r="E152" i="15"/>
  <c r="D152" i="15"/>
  <c r="C152" i="15"/>
  <c r="I151" i="15"/>
  <c r="H151" i="15"/>
  <c r="H150" i="15"/>
  <c r="I150" i="15" s="1"/>
  <c r="I148" i="15" s="1"/>
  <c r="I149" i="15"/>
  <c r="H149" i="15"/>
  <c r="H148" i="15"/>
  <c r="G148" i="15"/>
  <c r="F148" i="15"/>
  <c r="E148" i="15"/>
  <c r="D148" i="15"/>
  <c r="C148" i="15"/>
  <c r="H147" i="15"/>
  <c r="I147" i="15" s="1"/>
  <c r="I146" i="15"/>
  <c r="H146" i="15"/>
  <c r="H145" i="15"/>
  <c r="I145" i="15" s="1"/>
  <c r="I144" i="15"/>
  <c r="H144" i="15"/>
  <c r="H143" i="15"/>
  <c r="I143" i="15" s="1"/>
  <c r="I142" i="15"/>
  <c r="H142" i="15"/>
  <c r="H141" i="15"/>
  <c r="H140" i="15" s="1"/>
  <c r="G140" i="15"/>
  <c r="F140" i="15"/>
  <c r="E140" i="15"/>
  <c r="D140" i="15"/>
  <c r="C140" i="15"/>
  <c r="H139" i="15"/>
  <c r="I139" i="15" s="1"/>
  <c r="I138" i="15"/>
  <c r="H138" i="15"/>
  <c r="H137" i="15"/>
  <c r="H136" i="15" s="1"/>
  <c r="G136" i="15"/>
  <c r="F136" i="15"/>
  <c r="E136" i="15"/>
  <c r="D136" i="15"/>
  <c r="C136" i="15"/>
  <c r="I135" i="15"/>
  <c r="H135" i="15"/>
  <c r="H134" i="15"/>
  <c r="I134" i="15" s="1"/>
  <c r="I133" i="15"/>
  <c r="H133" i="15"/>
  <c r="H132" i="15"/>
  <c r="I132" i="15" s="1"/>
  <c r="I131" i="15"/>
  <c r="H131" i="15"/>
  <c r="H130" i="15"/>
  <c r="I130" i="15" s="1"/>
  <c r="I129" i="15"/>
  <c r="H129" i="15"/>
  <c r="H128" i="15"/>
  <c r="I128" i="15" s="1"/>
  <c r="I127" i="15"/>
  <c r="H127" i="15"/>
  <c r="H126" i="15"/>
  <c r="G126" i="15"/>
  <c r="F126" i="15"/>
  <c r="E126" i="15"/>
  <c r="D126" i="15"/>
  <c r="C126" i="15"/>
  <c r="I125" i="15"/>
  <c r="H125" i="15"/>
  <c r="H124" i="15"/>
  <c r="I124" i="15" s="1"/>
  <c r="I123" i="15"/>
  <c r="H123" i="15"/>
  <c r="H122" i="15"/>
  <c r="I122" i="15" s="1"/>
  <c r="I121" i="15"/>
  <c r="H121" i="15"/>
  <c r="H120" i="15"/>
  <c r="I120" i="15" s="1"/>
  <c r="I119" i="15"/>
  <c r="H119" i="15"/>
  <c r="H118" i="15"/>
  <c r="I118" i="15" s="1"/>
  <c r="I117" i="15"/>
  <c r="H117" i="15"/>
  <c r="H116" i="15"/>
  <c r="G116" i="15"/>
  <c r="F116" i="15"/>
  <c r="E116" i="15"/>
  <c r="D116" i="15"/>
  <c r="C116" i="15"/>
  <c r="H115" i="15"/>
  <c r="I115" i="15" s="1"/>
  <c r="I114" i="15"/>
  <c r="H114" i="15"/>
  <c r="H113" i="15"/>
  <c r="I113" i="15" s="1"/>
  <c r="I112" i="15"/>
  <c r="H112" i="15"/>
  <c r="H111" i="15"/>
  <c r="I111" i="15" s="1"/>
  <c r="I110" i="15"/>
  <c r="H110" i="15"/>
  <c r="H109" i="15"/>
  <c r="I109" i="15" s="1"/>
  <c r="I108" i="15"/>
  <c r="H108" i="15"/>
  <c r="H107" i="15"/>
  <c r="H106" i="15" s="1"/>
  <c r="G106" i="15"/>
  <c r="F106" i="15"/>
  <c r="E106" i="15"/>
  <c r="E87" i="15" s="1"/>
  <c r="E161" i="15" s="1"/>
  <c r="D106" i="15"/>
  <c r="C106" i="15"/>
  <c r="H105" i="15"/>
  <c r="I105" i="15" s="1"/>
  <c r="I104" i="15"/>
  <c r="H104" i="15"/>
  <c r="H103" i="15"/>
  <c r="I103" i="15" s="1"/>
  <c r="I102" i="15"/>
  <c r="H102" i="15"/>
  <c r="H101" i="15"/>
  <c r="I101" i="15" s="1"/>
  <c r="I100" i="15"/>
  <c r="H100" i="15"/>
  <c r="H99" i="15"/>
  <c r="I99" i="15" s="1"/>
  <c r="I98" i="15"/>
  <c r="H98" i="15"/>
  <c r="H97" i="15"/>
  <c r="H96" i="15" s="1"/>
  <c r="G96" i="15"/>
  <c r="F96" i="15"/>
  <c r="E96" i="15"/>
  <c r="D96" i="15"/>
  <c r="C96" i="15"/>
  <c r="I95" i="15"/>
  <c r="H95" i="15"/>
  <c r="H94" i="15"/>
  <c r="I94" i="15" s="1"/>
  <c r="I93" i="15"/>
  <c r="H93" i="15"/>
  <c r="H92" i="15"/>
  <c r="I92" i="15" s="1"/>
  <c r="I91" i="15"/>
  <c r="H91" i="15"/>
  <c r="H90" i="15"/>
  <c r="I90" i="15" s="1"/>
  <c r="I89" i="15"/>
  <c r="I88" i="15" s="1"/>
  <c r="H89" i="15"/>
  <c r="H88" i="15" s="1"/>
  <c r="G88" i="15"/>
  <c r="G87" i="15" s="1"/>
  <c r="G161" i="15" s="1"/>
  <c r="F88" i="15"/>
  <c r="E88" i="15"/>
  <c r="D88" i="15"/>
  <c r="D87" i="15" s="1"/>
  <c r="D161" i="15" s="1"/>
  <c r="C88" i="15"/>
  <c r="C87" i="15" s="1"/>
  <c r="C161" i="15" s="1"/>
  <c r="F87" i="15"/>
  <c r="F161" i="15" s="1"/>
  <c r="I85" i="15"/>
  <c r="H85" i="15"/>
  <c r="H84" i="15"/>
  <c r="I84" i="15" s="1"/>
  <c r="I83" i="15"/>
  <c r="H83" i="15"/>
  <c r="H82" i="15"/>
  <c r="I82" i="15" s="1"/>
  <c r="I81" i="15"/>
  <c r="H81" i="15"/>
  <c r="H80" i="15"/>
  <c r="I80" i="15" s="1"/>
  <c r="I79" i="15"/>
  <c r="H79" i="15"/>
  <c r="H78" i="15" s="1"/>
  <c r="G78" i="15"/>
  <c r="F78" i="15"/>
  <c r="E78" i="15"/>
  <c r="D78" i="15"/>
  <c r="C78" i="15"/>
  <c r="I77" i="15"/>
  <c r="H77" i="15"/>
  <c r="H76" i="15"/>
  <c r="I76" i="15" s="1"/>
  <c r="I75" i="15"/>
  <c r="H75" i="15"/>
  <c r="H74" i="15"/>
  <c r="G74" i="15"/>
  <c r="F74" i="15"/>
  <c r="E74" i="15"/>
  <c r="D74" i="15"/>
  <c r="C74" i="15"/>
  <c r="H73" i="15"/>
  <c r="I73" i="15" s="1"/>
  <c r="I72" i="15"/>
  <c r="H72" i="15"/>
  <c r="H71" i="15"/>
  <c r="I71" i="15" s="1"/>
  <c r="I70" i="15"/>
  <c r="H70" i="15"/>
  <c r="H69" i="15"/>
  <c r="I69" i="15" s="1"/>
  <c r="I68" i="15"/>
  <c r="H68" i="15"/>
  <c r="H67" i="15"/>
  <c r="I67" i="15" s="1"/>
  <c r="I66" i="15" s="1"/>
  <c r="H66" i="15"/>
  <c r="G66" i="15"/>
  <c r="F66" i="15"/>
  <c r="E66" i="15"/>
  <c r="D66" i="15"/>
  <c r="C66" i="15"/>
  <c r="H65" i="15"/>
  <c r="I65" i="15" s="1"/>
  <c r="I64" i="15"/>
  <c r="H64" i="15"/>
  <c r="H63" i="15"/>
  <c r="H62" i="15" s="1"/>
  <c r="G62" i="15"/>
  <c r="F62" i="15"/>
  <c r="E62" i="15"/>
  <c r="D62" i="15"/>
  <c r="C62" i="15"/>
  <c r="I61" i="15"/>
  <c r="H61" i="15"/>
  <c r="H60" i="15"/>
  <c r="I60" i="15" s="1"/>
  <c r="I59" i="15"/>
  <c r="H59" i="15"/>
  <c r="H58" i="15"/>
  <c r="I58" i="15" s="1"/>
  <c r="I57" i="15"/>
  <c r="H57" i="15"/>
  <c r="H56" i="15"/>
  <c r="I56" i="15" s="1"/>
  <c r="I55" i="15"/>
  <c r="H55" i="15"/>
  <c r="H54" i="15"/>
  <c r="I54" i="15" s="1"/>
  <c r="I53" i="15"/>
  <c r="I52" i="15" s="1"/>
  <c r="H53" i="15"/>
  <c r="H52" i="15" s="1"/>
  <c r="G52" i="15"/>
  <c r="F52" i="15"/>
  <c r="E52" i="15"/>
  <c r="D52" i="15"/>
  <c r="C52" i="15"/>
  <c r="I51" i="15"/>
  <c r="H51" i="15"/>
  <c r="H50" i="15"/>
  <c r="I50" i="15" s="1"/>
  <c r="I49" i="15"/>
  <c r="H49" i="15"/>
  <c r="H48" i="15"/>
  <c r="I48" i="15" s="1"/>
  <c r="I47" i="15"/>
  <c r="H47" i="15"/>
  <c r="H46" i="15"/>
  <c r="I46" i="15" s="1"/>
  <c r="I45" i="15"/>
  <c r="H45" i="15"/>
  <c r="H44" i="15"/>
  <c r="I44" i="15" s="1"/>
  <c r="I43" i="15"/>
  <c r="H43" i="15"/>
  <c r="H42" i="15"/>
  <c r="G42" i="15"/>
  <c r="F42" i="15"/>
  <c r="E42" i="15"/>
  <c r="D42" i="15"/>
  <c r="C42" i="15"/>
  <c r="H41" i="15"/>
  <c r="I41" i="15" s="1"/>
  <c r="I40" i="15"/>
  <c r="H40" i="15"/>
  <c r="H39" i="15"/>
  <c r="I39" i="15" s="1"/>
  <c r="I38" i="15"/>
  <c r="H38" i="15"/>
  <c r="H37" i="15"/>
  <c r="I37" i="15" s="1"/>
  <c r="I36" i="15"/>
  <c r="H36" i="15"/>
  <c r="H35" i="15"/>
  <c r="I35" i="15" s="1"/>
  <c r="I34" i="15"/>
  <c r="H34" i="15"/>
  <c r="H33" i="15"/>
  <c r="I33" i="15" s="1"/>
  <c r="H32" i="15"/>
  <c r="G32" i="15"/>
  <c r="F32" i="15"/>
  <c r="E32" i="15"/>
  <c r="D32" i="15"/>
  <c r="C32" i="15"/>
  <c r="H31" i="15"/>
  <c r="I31" i="15" s="1"/>
  <c r="I30" i="15"/>
  <c r="H30" i="15"/>
  <c r="H29" i="15"/>
  <c r="I29" i="15" s="1"/>
  <c r="I28" i="15"/>
  <c r="H28" i="15"/>
  <c r="H27" i="15"/>
  <c r="I27" i="15" s="1"/>
  <c r="I26" i="15"/>
  <c r="H26" i="15"/>
  <c r="H25" i="15"/>
  <c r="I25" i="15" s="1"/>
  <c r="I24" i="15"/>
  <c r="H24" i="15"/>
  <c r="H23" i="15"/>
  <c r="H22" i="15" s="1"/>
  <c r="G22" i="15"/>
  <c r="F22" i="15"/>
  <c r="E22" i="15"/>
  <c r="D22" i="15"/>
  <c r="C22" i="15"/>
  <c r="I21" i="15"/>
  <c r="H21" i="15"/>
  <c r="H20" i="15"/>
  <c r="I20" i="15" s="1"/>
  <c r="I19" i="15"/>
  <c r="H19" i="15"/>
  <c r="H18" i="15"/>
  <c r="I18" i="15" s="1"/>
  <c r="I17" i="15"/>
  <c r="H17" i="15"/>
  <c r="H16" i="15"/>
  <c r="I16" i="15" s="1"/>
  <c r="I15" i="15"/>
  <c r="H15" i="15"/>
  <c r="H14" i="15" s="1"/>
  <c r="H13" i="15" s="1"/>
  <c r="G14" i="15"/>
  <c r="F14" i="15"/>
  <c r="E14" i="15"/>
  <c r="D14" i="15"/>
  <c r="C14" i="15"/>
  <c r="C13" i="15" s="1"/>
  <c r="B9" i="15"/>
  <c r="B6" i="15"/>
  <c r="I116" i="15" l="1"/>
  <c r="I14" i="15"/>
  <c r="I78" i="15"/>
  <c r="H87" i="15"/>
  <c r="H161" i="15" s="1"/>
  <c r="I32" i="15"/>
  <c r="I42" i="15"/>
  <c r="I74" i="15"/>
  <c r="I126" i="15"/>
  <c r="I23" i="15"/>
  <c r="I22" i="15" s="1"/>
  <c r="I63" i="15"/>
  <c r="I62" i="15" s="1"/>
  <c r="I97" i="15"/>
  <c r="I96" i="15" s="1"/>
  <c r="I87" i="15" s="1"/>
  <c r="I137" i="15"/>
  <c r="I136" i="15" s="1"/>
  <c r="I107" i="15"/>
  <c r="I106" i="15" s="1"/>
  <c r="I141" i="15"/>
  <c r="I140" i="15" s="1"/>
  <c r="I13" i="15" l="1"/>
  <c r="I161" i="15" s="1"/>
  <c r="F3" i="11" l="1"/>
  <c r="F3" i="9" l="1"/>
  <c r="F2" i="9"/>
  <c r="F1" i="9"/>
  <c r="F3" i="3"/>
  <c r="F2" i="3"/>
  <c r="F1" i="3"/>
  <c r="B3" i="9"/>
  <c r="B1" i="9"/>
  <c r="B3" i="3"/>
  <c r="B1" i="3"/>
  <c r="B6" i="3" s="1"/>
  <c r="E21" i="3"/>
  <c r="F21" i="3"/>
  <c r="D21" i="3"/>
  <c r="E11" i="3"/>
  <c r="F11" i="3"/>
  <c r="F31" i="3" s="1"/>
  <c r="D11" i="3"/>
  <c r="D31" i="3" l="1"/>
  <c r="E31" i="3"/>
</calcChain>
</file>

<file path=xl/sharedStrings.xml><?xml version="1.0" encoding="utf-8"?>
<sst xmlns="http://schemas.openxmlformats.org/spreadsheetml/2006/main" count="380" uniqueCount="227">
  <si>
    <t>Ejercicio:</t>
  </si>
  <si>
    <t>Notas de Disciplina Financiera</t>
  </si>
  <si>
    <t>Periodicidad:</t>
  </si>
  <si>
    <t>Trimestral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</si>
  <si>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</si>
  <si>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</si>
  <si>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</si>
  <si>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</si>
  <si>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</si>
  <si>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</si>
  <si>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</si>
  <si>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</si>
  <si>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</si>
  <si>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</si>
  <si>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</si>
  <si>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</si>
  <si>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</si>
  <si>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</si>
  <si>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</si>
  <si>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</si>
  <si>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</si>
  <si>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</si>
  <si>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</si>
  <si>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</si>
  <si>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</si>
  <si>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</si>
  <si>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</si>
  <si>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</si>
  <si>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</si>
  <si>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</si>
  <si>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</si>
  <si>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</si>
  <si>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</si>
  <si>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</si>
  <si>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</si>
  <si>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</si>
  <si>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</si>
  <si>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</si>
  <si>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</si>
  <si>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</si>
  <si>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</si>
  <si>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</si>
  <si>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</si>
  <si>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</si>
  <si>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</si>
  <si>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</si>
  <si>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</si>
  <si>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</si>
  <si>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</si>
  <si>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</si>
  <si>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</si>
  <si>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</si>
  <si>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</si>
  <si>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</si>
  <si>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</si>
  <si>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</si>
  <si>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</si>
  <si>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</si>
  <si>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</si>
  <si>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</si>
  <si>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</si>
  <si>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</si>
  <si>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</si>
  <si>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</si>
  <si>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</si>
  <si>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</si>
  <si>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</si>
  <si>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</si>
  <si>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</si>
  <si>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</si>
  <si>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</si>
  <si>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</si>
  <si>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</si>
  <si>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</si>
  <si>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</si>
  <si>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</si>
  <si>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</si>
  <si>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</si>
  <si>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</si>
  <si>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</si>
  <si>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</si>
  <si>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</si>
  <si>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</si>
  <si>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</si>
  <si>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</si>
  <si>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</si>
  <si>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</si>
  <si>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</si>
  <si>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</si>
  <si>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</si>
  <si>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</si>
  <si>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</si>
  <si>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</si>
  <si>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</si>
  <si>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</si>
  <si>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</si>
  <si>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</si>
  <si>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</si>
  <si>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</si>
  <si>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</si>
  <si>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</si>
  <si>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</si>
  <si>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</si>
  <si>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</si>
  <si>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</si>
  <si>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</si>
  <si>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</si>
  <si>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</si>
  <si>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</si>
  <si>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</si>
  <si>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</si>
  <si>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</si>
  <si>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</si>
  <si>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</si>
  <si>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</si>
  <si>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</si>
  <si>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</si>
  <si>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</si>
  <si>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</si>
  <si>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</si>
  <si>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</si>
  <si>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</si>
  <si>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</si>
  <si>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</si>
  <si>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</si>
  <si>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</si>
  <si>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</si>
  <si>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</si>
  <si>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</si>
  <si>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</si>
  <si>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</si>
  <si>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</si>
  <si>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</si>
  <si>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</si>
  <si>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Se revelará:</t>
  </si>
  <si>
    <t>a) La información relativa al cumplimiento de los convenios de Deuda Garantizada.</t>
  </si>
  <si>
    <t>Municipio de León</t>
  </si>
  <si>
    <t>Correspondiente del 01 de Enero al 30 de Junio de 2024</t>
  </si>
  <si>
    <t>Destino del Crédito</t>
  </si>
  <si>
    <t>Acreedor</t>
  </si>
  <si>
    <t>No. Contrato Crédito</t>
  </si>
  <si>
    <t>Clase del Título</t>
  </si>
  <si>
    <t>Financiamiento contratado</t>
  </si>
  <si>
    <t>Financ. Dispuesto</t>
  </si>
  <si>
    <t>Saldo en Pesos</t>
  </si>
  <si>
    <t>Tasa de Interés</t>
  </si>
  <si>
    <t>No. Total de Pagos</t>
  </si>
  <si>
    <t>En Pesos</t>
  </si>
  <si>
    <t>Refinanciamiento</t>
  </si>
  <si>
    <t>Banco Nacional de México. S.A.</t>
  </si>
  <si>
    <t>Pagarés</t>
  </si>
  <si>
    <t xml:space="preserve"> TIIE + 0.70 </t>
  </si>
  <si>
    <t>121/180</t>
  </si>
  <si>
    <t>Obra Pública Productiva</t>
  </si>
  <si>
    <t>Banco Nacional de Obras y Servicios Públicos, S.N.C.</t>
  </si>
  <si>
    <t xml:space="preserve"> TIIE + 0.85 </t>
  </si>
  <si>
    <t>120/240</t>
  </si>
  <si>
    <t>Banco Mercantil del Norte, S.A.</t>
  </si>
  <si>
    <t xml:space="preserve"> TIIE + 0.68 </t>
  </si>
  <si>
    <t>119/240</t>
  </si>
  <si>
    <t>BBVA México, S.A.</t>
  </si>
  <si>
    <t>N/A</t>
  </si>
  <si>
    <t>TIIE + 0.43</t>
  </si>
  <si>
    <t xml:space="preserve">  8/180</t>
  </si>
  <si>
    <t>TOTAL CREDITOS</t>
  </si>
  <si>
    <t>Fecha de Contratación</t>
  </si>
  <si>
    <t>Fecha de Vencimiento</t>
  </si>
  <si>
    <t>Registro Estatal</t>
  </si>
  <si>
    <t>Período de Gracia</t>
  </si>
  <si>
    <t>Garantía</t>
  </si>
  <si>
    <t>Fuente de Financ.</t>
  </si>
  <si>
    <t>Núm. de Decreto Congreso / Aut.</t>
  </si>
  <si>
    <t>Fecha del Acuerdo de cada ente</t>
  </si>
  <si>
    <t>249/14</t>
  </si>
  <si>
    <t>12 Meses</t>
  </si>
  <si>
    <t xml:space="preserve">Part. Federales </t>
  </si>
  <si>
    <t>Crédito Bancario</t>
  </si>
  <si>
    <t>248/14</t>
  </si>
  <si>
    <t xml:space="preserve">24 Meses </t>
  </si>
  <si>
    <t>250/14</t>
  </si>
  <si>
    <t>449/23</t>
  </si>
  <si>
    <t>Part. Federales</t>
  </si>
  <si>
    <t>No se cuenta con Obligaciones de Corto Plazo</t>
  </si>
  <si>
    <t>El presente balance no presenta un balance presupuestario negativo en devengado</t>
  </si>
  <si>
    <t>Formato 4 Balance Presupuestario - LDF</t>
  </si>
  <si>
    <t>Municipio de León (a)</t>
  </si>
  <si>
    <t>Balance Presupuestario - LDF</t>
  </si>
  <si>
    <t>Del 1 de Enero al 30 de Junio de 2024 (b)</t>
  </si>
  <si>
    <t>Estimado/
Aprobado (d)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</si>
  <si>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</si>
  <si>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</si>
  <si>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</si>
  <si>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</si>
  <si>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</si>
  <si>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</si>
  <si>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</si>
  <si>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</si>
  <si>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</si>
  <si>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</si>
  <si>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</si>
  <si>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</si>
  <si>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</si>
  <si>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</si>
  <si>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Aprobado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</si>
  <si>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</si>
  <si>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</si>
  <si>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</si>
  <si>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</si>
  <si>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</si>
  <si>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</si>
  <si>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</si>
  <si>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</si>
  <si>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</si>
  <si>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</si>
  <si>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</si>
  <si>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</si>
  <si>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</si>
  <si>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</si>
  <si>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</si>
  <si>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</si>
  <si>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</si>
  <si>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</si>
  <si>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</si>
  <si>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</si>
  <si>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Ejercicio 2024</t>
  </si>
  <si>
    <t xml:space="preserve">Se informará solo al 31 de Diciembre del 2024. </t>
  </si>
  <si>
    <r>
      <t xml:space="preserve">Actualmente el Municipio de León tiene contratados cuatro créditos con diferentes instituciones de crédito, por un importe total de </t>
    </r>
    <r>
      <rPr>
        <b/>
        <sz val="8"/>
        <color theme="1"/>
        <rFont val="Arial"/>
        <family val="2"/>
      </rPr>
      <t>$2,117,149,673</t>
    </r>
    <r>
      <rPr>
        <sz val="8"/>
        <color theme="1"/>
        <rFont val="Arial"/>
        <family val="2"/>
      </rPr>
      <t xml:space="preserve"> de los cuales se ha dispuesto </t>
    </r>
    <r>
      <rPr>
        <b/>
        <sz val="8"/>
        <color theme="1"/>
        <rFont val="Arial"/>
        <family val="2"/>
      </rPr>
      <t>$2,095,592,571</t>
    </r>
    <r>
      <rPr>
        <sz val="8"/>
        <color theme="1"/>
        <rFont val="Arial"/>
        <family val="2"/>
      </rPr>
      <t xml:space="preserve">, al cierre del 30 de junio de 2024 se tiene un saldo pendiente de amortizar de </t>
    </r>
    <r>
      <rPr>
        <b/>
        <sz val="8"/>
        <color theme="1"/>
        <rFont val="Arial"/>
        <family val="2"/>
      </rPr>
      <t>$1,430</t>
    </r>
    <r>
      <rPr>
        <b/>
        <sz val="8"/>
        <color rgb="FF000000"/>
        <rFont val="Arial"/>
        <family val="2"/>
      </rPr>
      <t>,889,523</t>
    </r>
    <r>
      <rPr>
        <sz val="8"/>
        <color rgb="FF000000"/>
        <rFont val="Arial"/>
        <family val="2"/>
      </rPr>
      <t>,</t>
    </r>
    <r>
      <rPr>
        <sz val="8"/>
        <color rgb="FFFF0000"/>
        <rFont val="Arial"/>
        <family val="2"/>
      </rPr>
      <t xml:space="preserve"> </t>
    </r>
    <r>
      <rPr>
        <sz val="8"/>
        <color theme="1"/>
        <rFont val="Arial"/>
        <family val="2"/>
      </rPr>
      <t>la contratación fue destinada para refinanciamiento del municipio y obra pública productiva, a continuación, se detalla la ficha técnica de cada crédito: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</si>
</sst>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9"/>
      <color theme="1"/>
      <name val="Calibri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  <font>
      <b/>
      <i/>
      <sz val="8"/>
      <color theme="4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2" tint="-9.9978637043366805E-2"/>
      <name val="Calibri"/>
      <family val="2"/>
      <scheme val="minor"/>
    </font>
    <font>
      <sz val="8"/>
      <color theme="2" tint="-9.9978637043366805E-2"/>
      <name val="Calibri"/>
      <family val="2"/>
      <scheme val="minor"/>
    </font>
    <font>
      <b/>
      <sz val="11"/>
      <color theme="5" tint="-0.249977111117893"/>
      <name val="Arial"/>
      <family val="2"/>
    </font>
    <font>
      <sz val="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7">
    <xf numFmtId="0" fontId="0" fillId="0" borderId="0"/>
    <xf numFmtId="0" fontId="4" fillId="0" borderId="0" applyNumberFormat="0" applyFill="0" applyBorder="0" applyAlignment="0" applyProtection="0"/>
    <xf numFmtId="0" fontId="5" fillId="0" borderId="0"/>
    <xf numFmtId="0" fontId="13" fillId="0" borderId="0"/>
    <xf numFmtId="0" fontId="14" fillId="0" borderId="0"/>
    <xf numFmtId="0" fontId="5" fillId="0" borderId="0"/>
    <xf numFmtId="0" fontId="1" fillId="0" borderId="0"/>
  </cellStyleXfs>
  <cellXfs count="171">
    <xf numFmtId="0" fontId="0" fillId="0" borderId="0" xfId="0"/>
    <xf numFmtId="0" fontId="3" fillId="0" borderId="0" xfId="0" applyFont="1"/>
    <xf numFmtId="0" fontId="2" fillId="2" borderId="4" xfId="0" applyFont="1" applyFill="1" applyBorder="1" applyAlignment="1">
      <alignment horizontal="center" vertical="center" wrapText="1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3" fillId="0" borderId="2" xfId="0" applyNumberFormat="1" applyFont="1" applyBorder="1" applyAlignment="1" applyProtection="1">
      <alignment horizontal="right" vertical="top"/>
      <protection locked="0"/>
    </xf>
    <xf numFmtId="4" fontId="3" fillId="0" borderId="8" xfId="0" applyNumberFormat="1" applyFont="1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3" fontId="3" fillId="0" borderId="3" xfId="0" applyNumberFormat="1" applyFont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indent="3"/>
    </xf>
    <xf numFmtId="0" fontId="3" fillId="0" borderId="2" xfId="0" applyFont="1" applyBorder="1" applyAlignment="1">
      <alignment horizontal="left" indent="3"/>
    </xf>
    <xf numFmtId="0" fontId="3" fillId="0" borderId="3" xfId="0" applyFont="1" applyBorder="1" applyAlignment="1">
      <alignment vertical="center"/>
    </xf>
    <xf numFmtId="0" fontId="2" fillId="0" borderId="1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indent="1"/>
    </xf>
    <xf numFmtId="0" fontId="3" fillId="0" borderId="2" xfId="0" applyFont="1" applyBorder="1" applyAlignment="1">
      <alignment horizontal="left" vertical="center" indent="4"/>
    </xf>
    <xf numFmtId="0" fontId="3" fillId="0" borderId="2" xfId="0" applyFont="1" applyBorder="1" applyAlignment="1">
      <alignment horizontal="left" vertical="center" indent="2"/>
    </xf>
    <xf numFmtId="0" fontId="3" fillId="0" borderId="2" xfId="0" applyFont="1" applyBorder="1" applyAlignment="1">
      <alignment horizontal="left" indent="4"/>
    </xf>
    <xf numFmtId="0" fontId="6" fillId="3" borderId="9" xfId="2" applyFont="1" applyFill="1" applyBorder="1" applyAlignment="1">
      <alignment horizontal="centerContinuous" vertical="center"/>
    </xf>
    <xf numFmtId="0" fontId="6" fillId="3" borderId="10" xfId="2" applyFont="1" applyFill="1" applyBorder="1" applyAlignment="1">
      <alignment horizontal="centerContinuous" vertical="center"/>
    </xf>
    <xf numFmtId="0" fontId="6" fillId="3" borderId="10" xfId="2" applyFont="1" applyFill="1" applyBorder="1" applyAlignment="1">
      <alignment horizontal="right" vertical="center"/>
    </xf>
    <xf numFmtId="0" fontId="6" fillId="3" borderId="11" xfId="2" applyFont="1" applyFill="1" applyBorder="1" applyAlignment="1">
      <alignment horizontal="left" vertical="center"/>
    </xf>
    <xf numFmtId="0" fontId="6" fillId="3" borderId="12" xfId="2" applyFont="1" applyFill="1" applyBorder="1" applyAlignment="1">
      <alignment horizontal="centerContinuous" vertical="center"/>
    </xf>
    <xf numFmtId="0" fontId="6" fillId="3" borderId="0" xfId="2" applyFont="1" applyFill="1" applyAlignment="1">
      <alignment horizontal="centerContinuous" vertical="center"/>
    </xf>
    <xf numFmtId="0" fontId="6" fillId="3" borderId="0" xfId="2" applyFont="1" applyFill="1" applyAlignment="1">
      <alignment horizontal="right" vertical="center"/>
    </xf>
    <xf numFmtId="0" fontId="6" fillId="3" borderId="8" xfId="2" applyFont="1" applyFill="1" applyBorder="1" applyAlignment="1">
      <alignment vertical="center"/>
    </xf>
    <xf numFmtId="0" fontId="6" fillId="3" borderId="8" xfId="2" applyFont="1" applyFill="1" applyBorder="1" applyAlignment="1">
      <alignment horizontal="left" vertical="center"/>
    </xf>
    <xf numFmtId="0" fontId="6" fillId="3" borderId="14" xfId="2" applyFont="1" applyFill="1" applyBorder="1" applyAlignment="1">
      <alignment horizontal="centerContinuous" vertical="center"/>
    </xf>
    <xf numFmtId="0" fontId="6" fillId="3" borderId="15" xfId="2" applyFont="1" applyFill="1" applyBorder="1" applyAlignment="1">
      <alignment horizontal="centerContinuous" vertical="center"/>
    </xf>
    <xf numFmtId="0" fontId="6" fillId="4" borderId="16" xfId="0" applyFont="1" applyFill="1" applyBorder="1" applyAlignment="1" applyProtection="1">
      <alignment horizontal="center" vertical="center" wrapText="1"/>
      <protection locked="0"/>
    </xf>
    <xf numFmtId="0" fontId="6" fillId="4" borderId="17" xfId="0" applyFont="1" applyFill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Protection="1">
      <protection locked="0"/>
    </xf>
    <xf numFmtId="0" fontId="6" fillId="0" borderId="20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left" indent="1"/>
      <protection locked="0"/>
    </xf>
    <xf numFmtId="0" fontId="6" fillId="0" borderId="22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center"/>
      <protection locked="0"/>
    </xf>
    <xf numFmtId="10" fontId="10" fillId="3" borderId="0" xfId="2" applyNumberFormat="1" applyFont="1" applyFill="1" applyAlignment="1">
      <alignment horizontal="right" vertical="center"/>
    </xf>
    <xf numFmtId="0" fontId="6" fillId="3" borderId="0" xfId="2" applyFont="1" applyFill="1" applyAlignment="1">
      <alignment horizontal="left" vertical="center"/>
    </xf>
    <xf numFmtId="0" fontId="7" fillId="0" borderId="0" xfId="0" applyFont="1"/>
    <xf numFmtId="0" fontId="2" fillId="0" borderId="0" xfId="0" applyFont="1"/>
    <xf numFmtId="0" fontId="11" fillId="0" borderId="20" xfId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indent="2"/>
    </xf>
    <xf numFmtId="0" fontId="3" fillId="0" borderId="0" xfId="0" applyFont="1" applyAlignment="1">
      <alignment horizontal="left" indent="4"/>
    </xf>
    <xf numFmtId="0" fontId="12" fillId="0" borderId="30" xfId="0" applyFont="1" applyBorder="1" applyAlignment="1">
      <alignment vertical="center"/>
    </xf>
    <xf numFmtId="0" fontId="10" fillId="0" borderId="31" xfId="0" applyFont="1" applyBorder="1" applyAlignment="1">
      <alignment horizontal="right" vertical="center" wrapText="1"/>
    </xf>
    <xf numFmtId="4" fontId="10" fillId="0" borderId="31" xfId="0" applyNumberFormat="1" applyFont="1" applyBorder="1" applyAlignment="1">
      <alignment horizontal="right" vertical="center" wrapText="1"/>
    </xf>
    <xf numFmtId="4" fontId="10" fillId="0" borderId="32" xfId="0" applyNumberFormat="1" applyFont="1" applyBorder="1" applyAlignment="1">
      <alignment horizontal="right" vertical="center" wrapText="1"/>
    </xf>
    <xf numFmtId="0" fontId="12" fillId="0" borderId="33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4" fontId="10" fillId="0" borderId="1" xfId="0" applyNumberFormat="1" applyFont="1" applyBorder="1" applyAlignment="1">
      <alignment horizontal="right" vertical="center" wrapText="1"/>
    </xf>
    <xf numFmtId="4" fontId="10" fillId="0" borderId="34" xfId="0" applyNumberFormat="1" applyFont="1" applyBorder="1" applyAlignment="1">
      <alignment horizontal="right" vertical="center" wrapText="1"/>
    </xf>
    <xf numFmtId="0" fontId="12" fillId="0" borderId="35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 indent="1"/>
    </xf>
    <xf numFmtId="4" fontId="3" fillId="0" borderId="2" xfId="0" applyNumberFormat="1" applyFont="1" applyBorder="1" applyAlignment="1">
      <alignment vertical="center" wrapText="1"/>
    </xf>
    <xf numFmtId="4" fontId="12" fillId="0" borderId="36" xfId="0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horizontal="right" vertical="center" wrapText="1"/>
    </xf>
    <xf numFmtId="4" fontId="10" fillId="0" borderId="36" xfId="0" applyNumberFormat="1" applyFont="1" applyBorder="1" applyAlignment="1">
      <alignment horizontal="right"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 indent="1"/>
    </xf>
    <xf numFmtId="4" fontId="3" fillId="0" borderId="3" xfId="0" applyNumberFormat="1" applyFont="1" applyBorder="1" applyAlignment="1">
      <alignment vertical="center" wrapText="1"/>
    </xf>
    <xf numFmtId="4" fontId="12" fillId="0" borderId="17" xfId="0" applyNumberFormat="1" applyFont="1" applyBorder="1" applyAlignment="1">
      <alignment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16" fillId="0" borderId="0" xfId="1" applyFont="1"/>
    <xf numFmtId="0" fontId="17" fillId="0" borderId="0" xfId="0" applyFont="1" applyAlignment="1">
      <alignment vertical="center"/>
    </xf>
    <xf numFmtId="0" fontId="15" fillId="0" borderId="0" xfId="6" applyFont="1"/>
    <xf numFmtId="0" fontId="18" fillId="2" borderId="9" xfId="0" applyFont="1" applyFill="1" applyBorder="1" applyAlignment="1">
      <alignment horizontal="centerContinuous" vertical="center"/>
    </xf>
    <xf numFmtId="0" fontId="18" fillId="2" borderId="10" xfId="0" applyFont="1" applyFill="1" applyBorder="1" applyAlignment="1">
      <alignment horizontal="centerContinuous" vertical="center"/>
    </xf>
    <xf numFmtId="0" fontId="18" fillId="2" borderId="11" xfId="0" applyFont="1" applyFill="1" applyBorder="1" applyAlignment="1">
      <alignment horizontal="centerContinuous" vertical="center"/>
    </xf>
    <xf numFmtId="0" fontId="18" fillId="2" borderId="12" xfId="0" applyFont="1" applyFill="1" applyBorder="1" applyAlignment="1">
      <alignment horizontal="centerContinuous" vertical="center"/>
    </xf>
    <xf numFmtId="0" fontId="18" fillId="2" borderId="0" xfId="0" applyFont="1" applyFill="1" applyAlignment="1">
      <alignment horizontal="centerContinuous" vertical="center"/>
    </xf>
    <xf numFmtId="0" fontId="18" fillId="2" borderId="8" xfId="0" applyFont="1" applyFill="1" applyBorder="1" applyAlignment="1">
      <alignment horizontal="centerContinuous" vertical="center"/>
    </xf>
    <xf numFmtId="0" fontId="18" fillId="2" borderId="13" xfId="0" applyFont="1" applyFill="1" applyBorder="1" applyAlignment="1">
      <alignment horizontal="centerContinuous" vertical="center"/>
    </xf>
    <xf numFmtId="0" fontId="18" fillId="2" borderId="14" xfId="0" applyFont="1" applyFill="1" applyBorder="1" applyAlignment="1">
      <alignment horizontal="centerContinuous" vertical="center"/>
    </xf>
    <xf numFmtId="0" fontId="18" fillId="2" borderId="15" xfId="0" applyFont="1" applyFill="1" applyBorder="1" applyAlignment="1">
      <alignment horizontal="centerContinuous" vertical="center"/>
    </xf>
    <xf numFmtId="0" fontId="19" fillId="0" borderId="0" xfId="0" applyFont="1"/>
    <xf numFmtId="0" fontId="18" fillId="2" borderId="4" xfId="0" applyFont="1" applyFill="1" applyBorder="1" applyAlignment="1">
      <alignment horizontal="left" vertical="center" wrapText="1" indent="3"/>
    </xf>
    <xf numFmtId="0" fontId="18" fillId="2" borderId="4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left" vertical="center" indent="3"/>
    </xf>
    <xf numFmtId="3" fontId="18" fillId="0" borderId="2" xfId="0" applyNumberFormat="1" applyFont="1" applyBorder="1" applyProtection="1">
      <protection locked="0"/>
    </xf>
    <xf numFmtId="0" fontId="19" fillId="0" borderId="2" xfId="0" applyFont="1" applyBorder="1" applyAlignment="1">
      <alignment horizontal="left" vertical="center" indent="6"/>
    </xf>
    <xf numFmtId="3" fontId="19" fillId="0" borderId="2" xfId="0" applyNumberFormat="1" applyFont="1" applyBorder="1" applyProtection="1">
      <protection locked="0"/>
    </xf>
    <xf numFmtId="0" fontId="19" fillId="0" borderId="2" xfId="0" applyFont="1" applyBorder="1" applyAlignment="1">
      <alignment horizontal="left" vertical="center" indent="3"/>
    </xf>
    <xf numFmtId="3" fontId="19" fillId="0" borderId="2" xfId="0" applyNumberFormat="1" applyFont="1" applyBorder="1"/>
    <xf numFmtId="3" fontId="20" fillId="2" borderId="45" xfId="0" applyNumberFormat="1" applyFont="1" applyFill="1" applyBorder="1"/>
    <xf numFmtId="3" fontId="21" fillId="2" borderId="45" xfId="0" applyNumberFormat="1" applyFont="1" applyFill="1" applyBorder="1"/>
    <xf numFmtId="3" fontId="19" fillId="0" borderId="2" xfId="0" applyNumberFormat="1" applyFont="1" applyBorder="1" applyAlignment="1" applyProtection="1">
      <alignment vertical="center"/>
      <protection locked="0"/>
    </xf>
    <xf numFmtId="3" fontId="18" fillId="0" borderId="2" xfId="0" applyNumberFormat="1" applyFont="1" applyBorder="1"/>
    <xf numFmtId="0" fontId="18" fillId="0" borderId="2" xfId="0" applyFont="1" applyBorder="1" applyAlignment="1">
      <alignment horizontal="left" vertical="center" wrapText="1" indent="3"/>
    </xf>
    <xf numFmtId="0" fontId="18" fillId="0" borderId="3" xfId="0" applyFont="1" applyBorder="1" applyAlignment="1">
      <alignment horizontal="left" vertical="center" wrapText="1" indent="3"/>
    </xf>
    <xf numFmtId="4" fontId="19" fillId="0" borderId="3" xfId="0" applyNumberFormat="1" applyFont="1" applyBorder="1"/>
    <xf numFmtId="0" fontId="19" fillId="0" borderId="0" xfId="0" applyFont="1" applyAlignment="1">
      <alignment vertical="center"/>
    </xf>
    <xf numFmtId="3" fontId="18" fillId="0" borderId="2" xfId="0" applyNumberFormat="1" applyFont="1" applyBorder="1" applyAlignment="1" applyProtection="1">
      <alignment vertical="center"/>
      <protection locked="0"/>
    </xf>
    <xf numFmtId="0" fontId="19" fillId="0" borderId="2" xfId="0" applyFont="1" applyBorder="1" applyAlignment="1">
      <alignment vertical="center"/>
    </xf>
    <xf numFmtId="3" fontId="19" fillId="0" borderId="2" xfId="0" applyNumberFormat="1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4" fontId="19" fillId="0" borderId="3" xfId="0" applyNumberFormat="1" applyFont="1" applyBorder="1" applyAlignment="1">
      <alignment vertical="center"/>
    </xf>
    <xf numFmtId="0" fontId="18" fillId="0" borderId="3" xfId="0" applyFont="1" applyBorder="1" applyAlignment="1">
      <alignment horizontal="left" vertical="center" indent="3"/>
    </xf>
    <xf numFmtId="0" fontId="19" fillId="0" borderId="1" xfId="0" applyFont="1" applyBorder="1" applyAlignment="1">
      <alignment horizontal="left" vertical="center" indent="6"/>
    </xf>
    <xf numFmtId="3" fontId="19" fillId="0" borderId="1" xfId="0" applyNumberFormat="1" applyFont="1" applyBorder="1" applyAlignment="1" applyProtection="1">
      <alignment vertical="center"/>
      <protection locked="0"/>
    </xf>
    <xf numFmtId="0" fontId="18" fillId="0" borderId="2" xfId="0" applyFont="1" applyBorder="1" applyAlignment="1">
      <alignment horizontal="left" vertical="center" wrapText="1" indent="9"/>
    </xf>
    <xf numFmtId="0" fontId="19" fillId="0" borderId="2" xfId="0" applyFont="1" applyBorder="1" applyAlignment="1">
      <alignment horizontal="left" vertical="center" indent="12"/>
    </xf>
    <xf numFmtId="4" fontId="19" fillId="0" borderId="2" xfId="0" applyNumberFormat="1" applyFont="1" applyBorder="1" applyAlignment="1">
      <alignment vertical="center"/>
    </xf>
    <xf numFmtId="4" fontId="21" fillId="2" borderId="45" xfId="0" applyNumberFormat="1" applyFont="1" applyFill="1" applyBorder="1" applyAlignment="1">
      <alignment vertical="center"/>
    </xf>
    <xf numFmtId="0" fontId="18" fillId="0" borderId="2" xfId="0" applyFont="1" applyBorder="1" applyAlignment="1">
      <alignment vertical="center"/>
    </xf>
    <xf numFmtId="4" fontId="18" fillId="0" borderId="2" xfId="0" applyNumberFormat="1" applyFont="1" applyBorder="1" applyAlignment="1">
      <alignment vertical="center"/>
    </xf>
    <xf numFmtId="4" fontId="18" fillId="0" borderId="2" xfId="0" applyNumberFormat="1" applyFont="1" applyBorder="1" applyAlignment="1" applyProtection="1">
      <alignment vertical="center"/>
      <protection locked="0"/>
    </xf>
    <xf numFmtId="3" fontId="19" fillId="0" borderId="1" xfId="0" applyNumberFormat="1" applyFont="1" applyBorder="1" applyProtection="1">
      <protection locked="0"/>
    </xf>
    <xf numFmtId="0" fontId="22" fillId="0" borderId="0" xfId="6" applyFont="1"/>
    <xf numFmtId="0" fontId="2" fillId="5" borderId="39" xfId="0" applyFont="1" applyFill="1" applyBorder="1" applyAlignment="1">
      <alignment horizontal="center" vertical="center" wrapText="1"/>
    </xf>
    <xf numFmtId="0" fontId="2" fillId="5" borderId="40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3" fontId="3" fillId="0" borderId="23" xfId="0" applyNumberFormat="1" applyFont="1" applyBorder="1" applyAlignment="1">
      <alignment vertical="center" wrapText="1"/>
    </xf>
    <xf numFmtId="0" fontId="2" fillId="6" borderId="41" xfId="0" applyFont="1" applyFill="1" applyBorder="1" applyAlignment="1">
      <alignment horizontal="center" vertical="center" wrapText="1"/>
    </xf>
    <xf numFmtId="0" fontId="3" fillId="6" borderId="23" xfId="0" applyFont="1" applyFill="1" applyBorder="1" applyAlignment="1">
      <alignment wrapText="1"/>
    </xf>
    <xf numFmtId="0" fontId="3" fillId="6" borderId="23" xfId="0" applyFont="1" applyFill="1" applyBorder="1"/>
    <xf numFmtId="3" fontId="2" fillId="6" borderId="23" xfId="0" applyNumberFormat="1" applyFont="1" applyFill="1" applyBorder="1" applyAlignment="1">
      <alignment horizontal="right" vertical="center" wrapText="1"/>
    </xf>
    <xf numFmtId="3" fontId="2" fillId="6" borderId="23" xfId="0" applyNumberFormat="1" applyFont="1" applyFill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15" fontId="3" fillId="0" borderId="23" xfId="0" applyNumberFormat="1" applyFont="1" applyBorder="1" applyAlignment="1">
      <alignment horizontal="center" vertical="center" wrapText="1"/>
    </xf>
    <xf numFmtId="0" fontId="6" fillId="3" borderId="13" xfId="2" applyFont="1" applyFill="1" applyBorder="1" applyAlignment="1">
      <alignment horizontal="center" vertical="center"/>
    </xf>
    <xf numFmtId="0" fontId="6" fillId="3" borderId="14" xfId="2" applyFont="1" applyFill="1" applyBorder="1" applyAlignment="1">
      <alignment horizontal="center" vertical="center"/>
    </xf>
    <xf numFmtId="0" fontId="10" fillId="3" borderId="0" xfId="2" applyFont="1" applyFill="1" applyAlignment="1">
      <alignment horizontal="center" vertical="center"/>
    </xf>
    <xf numFmtId="0" fontId="18" fillId="0" borderId="5" xfId="0" applyFont="1" applyBorder="1" applyAlignment="1">
      <alignment horizontal="left" vertical="center"/>
    </xf>
    <xf numFmtId="0" fontId="18" fillId="0" borderId="6" xfId="0" applyFont="1" applyBorder="1" applyAlignment="1">
      <alignment horizontal="left" vertical="center"/>
    </xf>
    <xf numFmtId="0" fontId="18" fillId="0" borderId="7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2" fillId="5" borderId="38" xfId="0" applyFont="1" applyFill="1" applyBorder="1" applyAlignment="1">
      <alignment horizontal="center" vertical="center" wrapText="1"/>
    </xf>
    <xf numFmtId="0" fontId="2" fillId="5" borderId="41" xfId="0" applyFont="1" applyFill="1" applyBorder="1" applyAlignment="1">
      <alignment horizontal="center" vertical="center" wrapText="1"/>
    </xf>
    <xf numFmtId="0" fontId="2" fillId="5" borderId="42" xfId="0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3" fontId="3" fillId="0" borderId="38" xfId="0" applyNumberFormat="1" applyFont="1" applyBorder="1" applyAlignment="1">
      <alignment horizontal="right" vertical="center"/>
    </xf>
    <xf numFmtId="3" fontId="3" fillId="0" borderId="41" xfId="0" applyNumberFormat="1" applyFont="1" applyBorder="1" applyAlignment="1">
      <alignment horizontal="right" vertical="center"/>
    </xf>
    <xf numFmtId="0" fontId="2" fillId="5" borderId="44" xfId="0" applyFont="1" applyFill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right" vertical="center"/>
    </xf>
    <xf numFmtId="0" fontId="3" fillId="0" borderId="44" xfId="0" applyFont="1" applyBorder="1" applyAlignment="1">
      <alignment horizontal="center" vertical="center"/>
    </xf>
    <xf numFmtId="0" fontId="12" fillId="0" borderId="38" xfId="0" applyFont="1" applyBorder="1" applyAlignment="1">
      <alignment horizontal="justify" vertical="center"/>
    </xf>
    <xf numFmtId="0" fontId="12" fillId="0" borderId="41" xfId="0" applyFont="1" applyBorder="1" applyAlignment="1">
      <alignment horizontal="justify" vertical="center"/>
    </xf>
    <xf numFmtId="15" fontId="3" fillId="0" borderId="38" xfId="0" applyNumberFormat="1" applyFont="1" applyBorder="1" applyAlignment="1">
      <alignment horizontal="center" vertical="center" wrapText="1"/>
    </xf>
    <xf numFmtId="15" fontId="3" fillId="0" borderId="41" xfId="0" applyNumberFormat="1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</cellXfs>
  <cellStyles count="7">
    <cellStyle name="Hipervínculo" xfId="1" builtinId="8"/>
    <cellStyle name="Normal" xfId="0" builtinId="0"/>
    <cellStyle name="Normal 2" xfId="3"/>
    <cellStyle name="Normal 2 2" xfId="4"/>
    <cellStyle name="Normal 2 3" xfId="6"/>
    <cellStyle name="Normal 3" xfId="2"/>
    <cellStyle name="Normal 3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95250</xdr:rowOff>
    </xdr:from>
    <xdr:to>
      <xdr:col>4</xdr:col>
      <xdr:colOff>419100</xdr:colOff>
      <xdr:row>30</xdr:row>
      <xdr:rowOff>38100</xdr:rowOff>
    </xdr:to>
    <xdr:sp macro="" textlink="">
      <xdr:nvSpPr>
        <xdr:cNvPr id="3" name="CuadroTexto 2">
          <a:extLst>
            <a:ext uri="{FF2B5EF4-FFF2-40B4-BE49-F238E27FC236}">
              <a16:creationId xmlns="" xmlns:a16="http://schemas.microsoft.com/office/drawing/2014/main" id="{67E03545-F508-462F-8F60-4047615F4202}"/>
            </a:ext>
          </a:extLst>
        </xdr:cNvPr>
        <xdr:cNvSpPr txBox="1"/>
      </xdr:nvSpPr>
      <xdr:spPr>
        <a:xfrm>
          <a:off x="0" y="3390900"/>
          <a:ext cx="7705725" cy="942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MX" sz="1100"/>
            <a:t>     _______________________________________</a:t>
          </a:r>
          <a:r>
            <a:rPr lang="es-MX" sz="1100" baseline="0"/>
            <a:t>                                   </a:t>
          </a:r>
          <a:r>
            <a:rPr lang="es-MX" sz="1100"/>
            <a:t>_______________________________________</a:t>
          </a:r>
        </a:p>
        <a:p>
          <a:pPr algn="l"/>
          <a:r>
            <a:rPr lang="es-MX" sz="9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PRESIDENTA</a:t>
          </a:r>
          <a:r>
            <a:rPr lang="es-MX" sz="900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MX" sz="9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MUNICIPAL                 </a:t>
          </a:r>
          <a:r>
            <a:rPr lang="es-MX" sz="900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MX" sz="9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TESORERA MUNICIPAL</a:t>
          </a:r>
        </a:p>
        <a:p>
          <a:pPr algn="l"/>
          <a:r>
            <a:rPr lang="es-MX" sz="9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MTRA. ALEJANDRA GUTIÉRREZ CAMPOS                                                       </a:t>
          </a:r>
          <a:r>
            <a:rPr lang="es-MX" sz="900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MX" sz="9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C.P</a:t>
          </a:r>
          <a:r>
            <a:rPr lang="es-MX" sz="900" baseline="0">
              <a:latin typeface="Arial" panose="020B0604020202020204" pitchFamily="34" charset="0"/>
              <a:cs typeface="Arial" panose="020B0604020202020204" pitchFamily="34" charset="0"/>
            </a:rPr>
            <a:t>.</a:t>
          </a:r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 GRACIELA RODRÍGUEZ FLORES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D15"/>
  <sheetViews>
    <sheetView showGridLines="0" tabSelected="1" workbookViewId="0">
      <selection activeCell="B3" sqref="B3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19" t="s">
        <v>136</v>
      </c>
      <c r="B1" s="20"/>
      <c r="C1" s="21" t="s">
        <v>0</v>
      </c>
      <c r="D1" s="22">
        <v>2024</v>
      </c>
    </row>
    <row r="2" spans="1:4" x14ac:dyDescent="0.2">
      <c r="A2" s="23" t="s">
        <v>1</v>
      </c>
      <c r="B2" s="24"/>
      <c r="C2" s="25" t="s">
        <v>2</v>
      </c>
      <c r="D2" s="26" t="s">
        <v>3</v>
      </c>
    </row>
    <row r="3" spans="1:4" x14ac:dyDescent="0.2">
      <c r="A3" s="23" t="s">
        <v>137</v>
      </c>
      <c r="B3" s="24"/>
      <c r="C3" s="25" t="s">
        <v>4</v>
      </c>
      <c r="D3" s="27">
        <v>2</v>
      </c>
    </row>
    <row r="4" spans="1:4" x14ac:dyDescent="0.2">
      <c r="A4" s="129" t="s">
        <v>5</v>
      </c>
      <c r="B4" s="130"/>
      <c r="C4" s="28"/>
      <c r="D4" s="29"/>
    </row>
    <row r="5" spans="1:4" x14ac:dyDescent="0.2">
      <c r="A5" s="30" t="s">
        <v>6</v>
      </c>
      <c r="B5" s="31" t="s">
        <v>7</v>
      </c>
    </row>
    <row r="6" spans="1:4" x14ac:dyDescent="0.2">
      <c r="A6" s="32"/>
      <c r="B6" s="33"/>
    </row>
    <row r="7" spans="1:4" x14ac:dyDescent="0.2">
      <c r="A7" s="34"/>
      <c r="B7" s="39" t="s">
        <v>8</v>
      </c>
    </row>
    <row r="8" spans="1:4" x14ac:dyDescent="0.2">
      <c r="A8" s="34"/>
      <c r="B8" s="35"/>
    </row>
    <row r="9" spans="1:4" x14ac:dyDescent="0.2">
      <c r="A9" s="44" t="s">
        <v>9</v>
      </c>
      <c r="B9" s="36" t="s">
        <v>10</v>
      </c>
    </row>
    <row r="10" spans="1:4" x14ac:dyDescent="0.2">
      <c r="A10" s="44" t="s">
        <v>11</v>
      </c>
      <c r="B10" s="36" t="s">
        <v>12</v>
      </c>
    </row>
    <row r="11" spans="1:4" x14ac:dyDescent="0.2">
      <c r="A11" s="44" t="s">
        <v>13</v>
      </c>
      <c r="B11" s="36" t="s">
        <v>14</v>
      </c>
    </row>
    <row r="12" spans="1:4" x14ac:dyDescent="0.2">
      <c r="A12" s="44" t="s">
        <v>15</v>
      </c>
      <c r="B12" s="36" t="s">
        <v>16</v>
      </c>
    </row>
    <row r="13" spans="1:4" x14ac:dyDescent="0.2">
      <c r="A13" s="44" t="s">
        <v>17</v>
      </c>
      <c r="B13" s="36" t="s">
        <v>18</v>
      </c>
    </row>
    <row r="14" spans="1:4" x14ac:dyDescent="0.2">
      <c r="A14" s="44" t="s">
        <v>19</v>
      </c>
      <c r="B14" s="36" t="s">
        <v>20</v>
      </c>
    </row>
    <row r="15" spans="1:4" ht="12" thickBot="1" x14ac:dyDescent="0.25">
      <c r="A15" s="37"/>
      <c r="B15" s="38"/>
    </row>
  </sheetData>
  <mergeCells count="1">
    <mergeCell ref="A4:B4"/>
  </mergeCells>
  <phoneticPr fontId="8" type="noConversion"/>
  <dataValidations count="3">
    <dataValidation type="list" allowBlank="1" showInputMessage="1" showErrorMessage="1" prompt="Escoger el corte de la información, ya se trimestral (1 al 4) o anual (Cuenta Pública)." sqref="D3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>
      <formula1>"Trimestral, Anual"</formula1>
    </dataValidation>
    <dataValidation type="list" allowBlank="1" showInputMessage="1" showErrorMessage="1" prompt="Escoger el corte de la información, ya se trimestral (1 al 4) o anual (4)." sqref="D4">
      <formula1>"1, 2, 3, 4"</formula1>
    </dataValidation>
  </dataValidations>
  <hyperlinks>
    <hyperlink ref="A9" location="'NDF-01'!C5" display="NDF-01"/>
    <hyperlink ref="A10" location="'NDF-02'!B5" display="NDF-02"/>
    <hyperlink ref="A14" location="'NDF-06'!C5" display="NDF-06"/>
    <hyperlink ref="A13" location="'NDF-05'!C5" display="NDF-05"/>
    <hyperlink ref="A12" location="'NDF-04'!C5" display="NDF-04"/>
    <hyperlink ref="A11" location="'NDF-03'!C5" display="NDF-03"/>
  </hyperlink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7"/>
  <sheetViews>
    <sheetView showGridLines="0" workbookViewId="0">
      <selection activeCell="B27" sqref="B27"/>
    </sheetView>
  </sheetViews>
  <sheetFormatPr baseColWidth="10" defaultColWidth="12" defaultRowHeight="11.25" x14ac:dyDescent="0.2"/>
  <cols>
    <col min="1" max="1" width="2.6640625" style="1" customWidth="1"/>
    <col min="2" max="2" width="92.83203125" style="1" customWidth="1"/>
    <col min="3" max="3" width="25.1640625" style="1" customWidth="1"/>
    <col min="4" max="4" width="18.5" style="1" customWidth="1"/>
    <col min="5" max="5" width="15.1640625" style="1" bestFit="1" customWidth="1"/>
    <col min="6" max="6" width="16.33203125" style="1" customWidth="1"/>
    <col min="7" max="16384" width="12" style="1"/>
  </cols>
  <sheetData>
    <row r="1" spans="1:6" x14ac:dyDescent="0.2">
      <c r="B1" s="131" t="str">
        <f>'Notas de Disciplina Financiera'!A1</f>
        <v>Municipio de León</v>
      </c>
      <c r="C1" s="131"/>
      <c r="D1" s="131"/>
      <c r="E1" s="40" t="s">
        <v>0</v>
      </c>
      <c r="F1" s="41">
        <f>'Notas de Disciplina Financiera'!D1</f>
        <v>2024</v>
      </c>
    </row>
    <row r="2" spans="1:6" x14ac:dyDescent="0.2">
      <c r="B2" s="131" t="s">
        <v>1</v>
      </c>
      <c r="C2" s="131"/>
      <c r="D2" s="131"/>
      <c r="E2" s="40" t="s">
        <v>2</v>
      </c>
      <c r="F2" s="41" t="str">
        <f>'Notas de Disciplina Financiera'!D2</f>
        <v>Trimestral</v>
      </c>
    </row>
    <row r="3" spans="1:6" x14ac:dyDescent="0.2">
      <c r="B3" s="131" t="str">
        <f>'Notas de Disciplina Financiera'!A3</f>
        <v>Correspondiente del 01 de Enero al 30 de Junio de 2024</v>
      </c>
      <c r="C3" s="131"/>
      <c r="D3" s="131"/>
      <c r="E3" s="40" t="s">
        <v>4</v>
      </c>
      <c r="F3" s="41">
        <f>'Notas de Disciplina Financiera'!D3</f>
        <v>2</v>
      </c>
    </row>
    <row r="5" spans="1:6" x14ac:dyDescent="0.2">
      <c r="B5" s="43" t="s">
        <v>10</v>
      </c>
    </row>
    <row r="7" spans="1:6" x14ac:dyDescent="0.2">
      <c r="B7" s="1" t="s">
        <v>21</v>
      </c>
    </row>
    <row r="8" spans="1:6" x14ac:dyDescent="0.2">
      <c r="B8" s="45" t="s">
        <v>22</v>
      </c>
    </row>
    <row r="9" spans="1:6" ht="27.95" customHeight="1" x14ac:dyDescent="0.2">
      <c r="A9" s="42"/>
      <c r="B9" s="69" t="s">
        <v>183</v>
      </c>
    </row>
    <row r="10" spans="1:6" x14ac:dyDescent="0.2">
      <c r="A10" s="42"/>
      <c r="B10" s="132" t="s">
        <v>184</v>
      </c>
      <c r="C10" s="133"/>
      <c r="D10" s="133"/>
      <c r="E10" s="134"/>
    </row>
    <row r="11" spans="1:6" x14ac:dyDescent="0.2">
      <c r="A11" s="42"/>
      <c r="B11" s="71" t="s">
        <v>185</v>
      </c>
      <c r="C11" s="72"/>
      <c r="D11" s="72"/>
      <c r="E11" s="73"/>
    </row>
    <row r="12" spans="1:6" x14ac:dyDescent="0.2">
      <c r="A12" s="42"/>
      <c r="B12" s="74" t="s">
        <v>186</v>
      </c>
      <c r="C12" s="75"/>
      <c r="D12" s="75"/>
      <c r="E12" s="76"/>
    </row>
    <row r="13" spans="1:6" x14ac:dyDescent="0.2">
      <c r="A13" s="42"/>
      <c r="B13" s="74" t="s">
        <v>187</v>
      </c>
      <c r="C13" s="75"/>
      <c r="D13" s="75"/>
      <c r="E13" s="76"/>
    </row>
    <row r="14" spans="1:6" x14ac:dyDescent="0.2">
      <c r="A14" s="42"/>
      <c r="B14" s="77" t="s">
        <v>28</v>
      </c>
      <c r="C14" s="78"/>
      <c r="D14" s="78"/>
      <c r="E14" s="79"/>
    </row>
    <row r="15" spans="1:6" x14ac:dyDescent="0.2">
      <c r="A15" s="42"/>
      <c r="B15" s="80"/>
      <c r="C15" s="80"/>
      <c r="D15" s="80"/>
      <c r="E15" s="80"/>
    </row>
    <row r="16" spans="1:6" ht="22.5" x14ac:dyDescent="0.2">
      <c r="A16" s="42"/>
      <c r="B16" s="81" t="s">
        <v>30</v>
      </c>
      <c r="C16" s="82" t="s">
        <v>188</v>
      </c>
      <c r="D16" s="82" t="s">
        <v>117</v>
      </c>
      <c r="E16" s="82" t="s">
        <v>189</v>
      </c>
    </row>
    <row r="17" spans="1:5" x14ac:dyDescent="0.2">
      <c r="A17" s="42"/>
      <c r="B17" s="83" t="s">
        <v>190</v>
      </c>
      <c r="C17" s="84">
        <v>8530547917.2700005</v>
      </c>
      <c r="D17" s="84">
        <v>6236757859.0799999</v>
      </c>
      <c r="E17" s="84">
        <v>6206691792.5200005</v>
      </c>
    </row>
    <row r="18" spans="1:5" x14ac:dyDescent="0.2">
      <c r="A18" s="42"/>
      <c r="B18" s="85" t="s">
        <v>191</v>
      </c>
      <c r="C18" s="86">
        <v>6441894871.0699997</v>
      </c>
      <c r="D18" s="86">
        <v>4038362091.6700001</v>
      </c>
      <c r="E18" s="86">
        <v>4039595835.6600008</v>
      </c>
    </row>
    <row r="19" spans="1:5" x14ac:dyDescent="0.2">
      <c r="A19" s="42"/>
      <c r="B19" s="85" t="s">
        <v>192</v>
      </c>
      <c r="C19" s="86">
        <v>2228274426.9700003</v>
      </c>
      <c r="D19" s="86">
        <v>1137277423.4799998</v>
      </c>
      <c r="E19" s="86">
        <v>1137277423.4799998</v>
      </c>
    </row>
    <row r="20" spans="1:5" x14ac:dyDescent="0.2">
      <c r="A20" s="42"/>
      <c r="B20" s="85" t="s">
        <v>193</v>
      </c>
      <c r="C20" s="86">
        <v>-139621380.77000001</v>
      </c>
      <c r="D20" s="86">
        <v>1061118343.9299998</v>
      </c>
      <c r="E20" s="86">
        <v>1029818533.3800001</v>
      </c>
    </row>
    <row r="21" spans="1:5" x14ac:dyDescent="0.2">
      <c r="A21" s="42"/>
      <c r="B21" s="87"/>
      <c r="C21" s="88"/>
      <c r="D21" s="88"/>
      <c r="E21" s="88"/>
    </row>
    <row r="22" spans="1:5" x14ac:dyDescent="0.2">
      <c r="A22" s="42"/>
      <c r="B22" s="83" t="s">
        <v>194</v>
      </c>
      <c r="C22" s="84">
        <v>8530547917.2700014</v>
      </c>
      <c r="D22" s="84">
        <v>3159938807.9200034</v>
      </c>
      <c r="E22" s="84">
        <v>2999467745.9100013</v>
      </c>
    </row>
    <row r="23" spans="1:5" x14ac:dyDescent="0.2">
      <c r="A23" s="42"/>
      <c r="B23" s="85" t="s">
        <v>195</v>
      </c>
      <c r="C23" s="86">
        <v>6441894870.7600021</v>
      </c>
      <c r="D23" s="86">
        <v>2466104621.9800034</v>
      </c>
      <c r="E23" s="86">
        <v>2361508372.1100011</v>
      </c>
    </row>
    <row r="24" spans="1:5" x14ac:dyDescent="0.2">
      <c r="A24" s="42"/>
      <c r="B24" s="85" t="s">
        <v>196</v>
      </c>
      <c r="C24" s="86">
        <v>2088653046.5099995</v>
      </c>
      <c r="D24" s="86">
        <v>693834185.94000018</v>
      </c>
      <c r="E24" s="86">
        <v>637959373.80000007</v>
      </c>
    </row>
    <row r="25" spans="1:5" x14ac:dyDescent="0.2">
      <c r="A25" s="42"/>
      <c r="B25" s="87"/>
      <c r="C25" s="88"/>
      <c r="D25" s="88"/>
      <c r="E25" s="88"/>
    </row>
    <row r="26" spans="1:5" x14ac:dyDescent="0.2">
      <c r="A26" s="42"/>
      <c r="B26" s="83" t="s">
        <v>197</v>
      </c>
      <c r="C26" s="89">
        <v>0</v>
      </c>
      <c r="D26" s="84">
        <v>1126847461.4299998</v>
      </c>
      <c r="E26" s="84">
        <v>1095547650.8800001</v>
      </c>
    </row>
    <row r="27" spans="1:5" x14ac:dyDescent="0.2">
      <c r="A27" s="42"/>
      <c r="B27" s="85" t="s">
        <v>198</v>
      </c>
      <c r="C27" s="90">
        <v>0</v>
      </c>
      <c r="D27" s="91">
        <v>924641267.7099998</v>
      </c>
      <c r="E27" s="91">
        <v>894349701.75</v>
      </c>
    </row>
    <row r="28" spans="1:5" x14ac:dyDescent="0.2">
      <c r="A28" s="42"/>
      <c r="B28" s="85" t="s">
        <v>199</v>
      </c>
      <c r="C28" s="90">
        <v>0</v>
      </c>
      <c r="D28" s="91">
        <v>202206193.72</v>
      </c>
      <c r="E28" s="91">
        <v>201197949.13</v>
      </c>
    </row>
    <row r="29" spans="1:5" x14ac:dyDescent="0.2">
      <c r="A29" s="42"/>
      <c r="B29" s="87"/>
      <c r="C29" s="88"/>
      <c r="D29" s="88"/>
      <c r="E29" s="88"/>
    </row>
    <row r="30" spans="1:5" x14ac:dyDescent="0.2">
      <c r="A30" s="42"/>
      <c r="B30" s="83" t="s">
        <v>200</v>
      </c>
      <c r="C30" s="84">
        <v>-9.5367431640625E-7</v>
      </c>
      <c r="D30" s="84">
        <v>4203666512.5899963</v>
      </c>
      <c r="E30" s="84">
        <v>4302771697.4899998</v>
      </c>
    </row>
    <row r="31" spans="1:5" x14ac:dyDescent="0.2">
      <c r="A31" s="42"/>
      <c r="B31" s="83"/>
      <c r="C31" s="88"/>
      <c r="D31" s="88"/>
      <c r="E31" s="88"/>
    </row>
    <row r="32" spans="1:5" x14ac:dyDescent="0.2">
      <c r="A32" s="42"/>
      <c r="B32" s="83" t="s">
        <v>201</v>
      </c>
      <c r="C32" s="84">
        <v>139621380.76999906</v>
      </c>
      <c r="D32" s="84">
        <v>3142548168.6599965</v>
      </c>
      <c r="E32" s="84">
        <v>3272953164.1099997</v>
      </c>
    </row>
    <row r="33" spans="1:5" x14ac:dyDescent="0.2">
      <c r="A33" s="42"/>
      <c r="B33" s="83"/>
      <c r="C33" s="92"/>
      <c r="D33" s="92"/>
      <c r="E33" s="92"/>
    </row>
    <row r="34" spans="1:5" x14ac:dyDescent="0.2">
      <c r="A34" s="42"/>
      <c r="B34" s="93" t="s">
        <v>202</v>
      </c>
      <c r="C34" s="84">
        <v>139621380.76999906</v>
      </c>
      <c r="D34" s="84">
        <v>2015700707.2299967</v>
      </c>
      <c r="E34" s="84">
        <v>2177405513.2299995</v>
      </c>
    </row>
    <row r="35" spans="1:5" x14ac:dyDescent="0.2">
      <c r="A35" s="42"/>
      <c r="B35" s="94"/>
      <c r="C35" s="95"/>
      <c r="D35" s="95"/>
      <c r="E35" s="95"/>
    </row>
    <row r="36" spans="1:5" x14ac:dyDescent="0.2">
      <c r="A36" s="42"/>
      <c r="B36" s="96"/>
      <c r="C36" s="80"/>
      <c r="D36" s="80"/>
      <c r="E36" s="80"/>
    </row>
    <row r="37" spans="1:5" x14ac:dyDescent="0.2">
      <c r="A37" s="42"/>
      <c r="B37" s="81" t="s">
        <v>116</v>
      </c>
      <c r="C37" s="82" t="s">
        <v>203</v>
      </c>
      <c r="D37" s="82" t="s">
        <v>117</v>
      </c>
      <c r="E37" s="82" t="s">
        <v>118</v>
      </c>
    </row>
    <row r="38" spans="1:5" x14ac:dyDescent="0.2">
      <c r="A38" s="42"/>
      <c r="B38" s="83" t="s">
        <v>204</v>
      </c>
      <c r="C38" s="97">
        <v>158338510.23000002</v>
      </c>
      <c r="D38" s="97">
        <v>85841878.569999993</v>
      </c>
      <c r="E38" s="97">
        <v>85841878.569999993</v>
      </c>
    </row>
    <row r="39" spans="1:5" x14ac:dyDescent="0.2">
      <c r="A39" s="42"/>
      <c r="B39" s="85" t="s">
        <v>205</v>
      </c>
      <c r="C39" s="91">
        <v>0</v>
      </c>
      <c r="D39" s="91">
        <v>0</v>
      </c>
      <c r="E39" s="91">
        <v>0</v>
      </c>
    </row>
    <row r="40" spans="1:5" x14ac:dyDescent="0.2">
      <c r="A40" s="42"/>
      <c r="B40" s="85" t="s">
        <v>206</v>
      </c>
      <c r="C40" s="91">
        <v>158338510.23000002</v>
      </c>
      <c r="D40" s="91">
        <v>85841878.569999993</v>
      </c>
      <c r="E40" s="91">
        <v>85841878.569999993</v>
      </c>
    </row>
    <row r="41" spans="1:5" x14ac:dyDescent="0.2">
      <c r="A41" s="42"/>
      <c r="B41" s="98"/>
      <c r="C41" s="99"/>
      <c r="D41" s="99"/>
      <c r="E41" s="99"/>
    </row>
    <row r="42" spans="1:5" x14ac:dyDescent="0.2">
      <c r="A42" s="42"/>
      <c r="B42" s="83" t="s">
        <v>207</v>
      </c>
      <c r="C42" s="97">
        <v>297959890.99999905</v>
      </c>
      <c r="D42" s="97">
        <v>2101542585.7999966</v>
      </c>
      <c r="E42" s="97">
        <v>2263247391.7999997</v>
      </c>
    </row>
    <row r="43" spans="1:5" x14ac:dyDescent="0.2">
      <c r="A43" s="42"/>
      <c r="B43" s="100"/>
      <c r="C43" s="101"/>
      <c r="D43" s="101"/>
      <c r="E43" s="101"/>
    </row>
    <row r="44" spans="1:5" x14ac:dyDescent="0.2">
      <c r="A44" s="42"/>
      <c r="B44" s="96"/>
      <c r="C44" s="80"/>
      <c r="D44" s="80"/>
      <c r="E44" s="80"/>
    </row>
    <row r="45" spans="1:5" ht="22.5" x14ac:dyDescent="0.2">
      <c r="A45" s="42"/>
      <c r="B45" s="81" t="s">
        <v>116</v>
      </c>
      <c r="C45" s="82" t="s">
        <v>208</v>
      </c>
      <c r="D45" s="82" t="s">
        <v>117</v>
      </c>
      <c r="E45" s="82" t="s">
        <v>189</v>
      </c>
    </row>
    <row r="46" spans="1:5" x14ac:dyDescent="0.2">
      <c r="A46" s="42"/>
      <c r="B46" s="83" t="s">
        <v>209</v>
      </c>
      <c r="C46" s="97">
        <v>0</v>
      </c>
      <c r="D46" s="97">
        <v>1126847461.4299998</v>
      </c>
      <c r="E46" s="97">
        <v>1095547650.8800001</v>
      </c>
    </row>
    <row r="47" spans="1:5" x14ac:dyDescent="0.2">
      <c r="A47" s="42"/>
      <c r="B47" s="85" t="s">
        <v>210</v>
      </c>
      <c r="C47" s="91">
        <v>0</v>
      </c>
      <c r="D47" s="91">
        <v>924641267.7099998</v>
      </c>
      <c r="E47" s="91">
        <v>894349701.75</v>
      </c>
    </row>
    <row r="48" spans="1:5" x14ac:dyDescent="0.2">
      <c r="A48" s="42"/>
      <c r="B48" s="85" t="s">
        <v>211</v>
      </c>
      <c r="C48" s="91">
        <v>0</v>
      </c>
      <c r="D48" s="91">
        <v>202206193.72</v>
      </c>
      <c r="E48" s="91">
        <v>201197949.13</v>
      </c>
    </row>
    <row r="49" spans="1:5" x14ac:dyDescent="0.2">
      <c r="A49" s="42"/>
      <c r="B49" s="83" t="s">
        <v>212</v>
      </c>
      <c r="C49" s="97">
        <v>139621380.77000001</v>
      </c>
      <c r="D49" s="97">
        <v>65729117.5</v>
      </c>
      <c r="E49" s="97">
        <v>65729117.5</v>
      </c>
    </row>
    <row r="50" spans="1:5" x14ac:dyDescent="0.2">
      <c r="A50" s="42"/>
      <c r="B50" s="85" t="s">
        <v>213</v>
      </c>
      <c r="C50" s="91">
        <v>0</v>
      </c>
      <c r="D50" s="91">
        <v>0</v>
      </c>
      <c r="E50" s="91">
        <v>0</v>
      </c>
    </row>
    <row r="51" spans="1:5" x14ac:dyDescent="0.2">
      <c r="A51" s="42"/>
      <c r="B51" s="85" t="s">
        <v>214</v>
      </c>
      <c r="C51" s="91">
        <v>139621380.77000001</v>
      </c>
      <c r="D51" s="91">
        <v>65729117.5</v>
      </c>
      <c r="E51" s="91">
        <v>65729117.5</v>
      </c>
    </row>
    <row r="52" spans="1:5" x14ac:dyDescent="0.2">
      <c r="A52" s="42"/>
      <c r="B52" s="98"/>
      <c r="C52" s="99"/>
      <c r="D52" s="99"/>
      <c r="E52" s="99"/>
    </row>
    <row r="53" spans="1:5" x14ac:dyDescent="0.2">
      <c r="A53" s="42"/>
      <c r="B53" s="83" t="s">
        <v>215</v>
      </c>
      <c r="C53" s="97">
        <v>-139621380.77000001</v>
      </c>
      <c r="D53" s="97">
        <v>1061118343.9299998</v>
      </c>
      <c r="E53" s="97">
        <v>1029818533.3800001</v>
      </c>
    </row>
    <row r="54" spans="1:5" x14ac:dyDescent="0.2">
      <c r="A54" s="42"/>
      <c r="B54" s="102"/>
      <c r="C54" s="101"/>
      <c r="D54" s="101"/>
      <c r="E54" s="101"/>
    </row>
    <row r="55" spans="1:5" x14ac:dyDescent="0.2">
      <c r="A55" s="42"/>
      <c r="B55" s="80"/>
      <c r="C55" s="80"/>
      <c r="D55" s="80"/>
      <c r="E55" s="80"/>
    </row>
    <row r="56" spans="1:5" ht="22.5" x14ac:dyDescent="0.2">
      <c r="A56" s="42"/>
      <c r="B56" s="81" t="s">
        <v>116</v>
      </c>
      <c r="C56" s="82" t="s">
        <v>208</v>
      </c>
      <c r="D56" s="82" t="s">
        <v>117</v>
      </c>
      <c r="E56" s="82" t="s">
        <v>189</v>
      </c>
    </row>
    <row r="57" spans="1:5" x14ac:dyDescent="0.2">
      <c r="A57" s="42"/>
      <c r="B57" s="103" t="s">
        <v>216</v>
      </c>
      <c r="C57" s="104">
        <v>6441894871.0699997</v>
      </c>
      <c r="D57" s="104">
        <v>4038362091.6700001</v>
      </c>
      <c r="E57" s="104">
        <v>4039595835.6600008</v>
      </c>
    </row>
    <row r="58" spans="1:5" x14ac:dyDescent="0.2">
      <c r="A58" s="42"/>
      <c r="B58" s="105" t="s">
        <v>217</v>
      </c>
      <c r="C58" s="97">
        <v>0</v>
      </c>
      <c r="D58" s="97">
        <v>924641267.7099998</v>
      </c>
      <c r="E58" s="97">
        <v>894349701.75</v>
      </c>
    </row>
    <row r="59" spans="1:5" x14ac:dyDescent="0.2">
      <c r="A59" s="42"/>
      <c r="B59" s="106" t="s">
        <v>210</v>
      </c>
      <c r="C59" s="91">
        <v>0</v>
      </c>
      <c r="D59" s="91">
        <v>924641267.7099998</v>
      </c>
      <c r="E59" s="91">
        <v>894349701.75</v>
      </c>
    </row>
    <row r="60" spans="1:5" x14ac:dyDescent="0.2">
      <c r="A60" s="42"/>
      <c r="B60" s="106" t="s">
        <v>213</v>
      </c>
      <c r="C60" s="91">
        <v>0</v>
      </c>
      <c r="D60" s="91">
        <v>0</v>
      </c>
      <c r="E60" s="91">
        <v>0</v>
      </c>
    </row>
    <row r="61" spans="1:5" x14ac:dyDescent="0.2">
      <c r="A61" s="42"/>
      <c r="B61" s="98"/>
      <c r="C61" s="99"/>
      <c r="D61" s="99"/>
      <c r="E61" s="99"/>
    </row>
    <row r="62" spans="1:5" x14ac:dyDescent="0.2">
      <c r="A62" s="42"/>
      <c r="B62" s="85" t="s">
        <v>195</v>
      </c>
      <c r="C62" s="91">
        <v>6441894870.7600021</v>
      </c>
      <c r="D62" s="91">
        <v>2466104621.9800034</v>
      </c>
      <c r="E62" s="91">
        <v>2361508372.1100011</v>
      </c>
    </row>
    <row r="63" spans="1:5" x14ac:dyDescent="0.2">
      <c r="A63" s="42"/>
      <c r="B63" s="98"/>
      <c r="C63" s="107"/>
      <c r="D63" s="107"/>
      <c r="E63" s="107"/>
    </row>
    <row r="64" spans="1:5" x14ac:dyDescent="0.2">
      <c r="A64" s="42"/>
      <c r="B64" s="85" t="s">
        <v>198</v>
      </c>
      <c r="C64" s="108">
        <v>0</v>
      </c>
      <c r="D64" s="91">
        <v>924641267.7099998</v>
      </c>
      <c r="E64" s="91">
        <v>894349701.75</v>
      </c>
    </row>
    <row r="65" spans="1:5" x14ac:dyDescent="0.2">
      <c r="A65" s="42"/>
      <c r="B65" s="98"/>
      <c r="C65" s="107"/>
      <c r="D65" s="107"/>
      <c r="E65" s="107"/>
    </row>
    <row r="66" spans="1:5" x14ac:dyDescent="0.2">
      <c r="A66" s="42"/>
      <c r="B66" s="93" t="s">
        <v>218</v>
      </c>
      <c r="C66" s="97">
        <v>0.30999755859375</v>
      </c>
      <c r="D66" s="97">
        <v>3421540005.1099968</v>
      </c>
      <c r="E66" s="97">
        <v>3466786867.0499997</v>
      </c>
    </row>
    <row r="67" spans="1:5" x14ac:dyDescent="0.2">
      <c r="A67" s="42"/>
      <c r="B67" s="109"/>
      <c r="C67" s="110"/>
      <c r="D67" s="110"/>
      <c r="E67" s="110"/>
    </row>
    <row r="68" spans="1:5" x14ac:dyDescent="0.2">
      <c r="A68" s="42"/>
      <c r="B68" s="93" t="s">
        <v>219</v>
      </c>
      <c r="C68" s="111">
        <v>0.30999755859375</v>
      </c>
      <c r="D68" s="111">
        <v>2496898737.3999968</v>
      </c>
      <c r="E68" s="111">
        <v>2572437165.2999997</v>
      </c>
    </row>
    <row r="69" spans="1:5" x14ac:dyDescent="0.2">
      <c r="A69" s="42"/>
      <c r="B69" s="100"/>
      <c r="C69" s="101"/>
      <c r="D69" s="101"/>
      <c r="E69" s="101"/>
    </row>
    <row r="70" spans="1:5" x14ac:dyDescent="0.2">
      <c r="A70" s="42"/>
      <c r="B70" s="80"/>
      <c r="C70" s="80"/>
      <c r="D70" s="80"/>
      <c r="E70" s="80"/>
    </row>
    <row r="71" spans="1:5" ht="22.5" x14ac:dyDescent="0.2">
      <c r="A71" s="42"/>
      <c r="B71" s="81" t="s">
        <v>116</v>
      </c>
      <c r="C71" s="82" t="s">
        <v>208</v>
      </c>
      <c r="D71" s="82" t="s">
        <v>117</v>
      </c>
      <c r="E71" s="82" t="s">
        <v>189</v>
      </c>
    </row>
    <row r="72" spans="1:5" x14ac:dyDescent="0.2">
      <c r="A72" s="42"/>
      <c r="B72" s="103" t="s">
        <v>192</v>
      </c>
      <c r="C72" s="112">
        <v>2228274426.9700003</v>
      </c>
      <c r="D72" s="112">
        <v>1137277423.4799998</v>
      </c>
      <c r="E72" s="112">
        <v>1137277423.4799998</v>
      </c>
    </row>
    <row r="73" spans="1:5" ht="22.5" x14ac:dyDescent="0.2">
      <c r="A73" s="42"/>
      <c r="B73" s="105" t="s">
        <v>220</v>
      </c>
      <c r="C73" s="84">
        <v>-139621380.77000001</v>
      </c>
      <c r="D73" s="84">
        <v>136477076.22</v>
      </c>
      <c r="E73" s="84">
        <v>135468831.63</v>
      </c>
    </row>
    <row r="74" spans="1:5" x14ac:dyDescent="0.2">
      <c r="A74" s="42"/>
      <c r="B74" s="106" t="s">
        <v>211</v>
      </c>
      <c r="C74" s="86">
        <v>0</v>
      </c>
      <c r="D74" s="86">
        <v>202206193.72</v>
      </c>
      <c r="E74" s="86">
        <v>201197949.13</v>
      </c>
    </row>
    <row r="75" spans="1:5" x14ac:dyDescent="0.2">
      <c r="A75" s="42"/>
      <c r="B75" s="106" t="s">
        <v>214</v>
      </c>
      <c r="C75" s="86">
        <v>139621380.77000001</v>
      </c>
      <c r="D75" s="86">
        <v>65729117.5</v>
      </c>
      <c r="E75" s="86">
        <v>65729117.5</v>
      </c>
    </row>
    <row r="76" spans="1:5" x14ac:dyDescent="0.2">
      <c r="A76" s="42"/>
      <c r="B76" s="98"/>
      <c r="C76" s="88"/>
      <c r="D76" s="88"/>
      <c r="E76" s="88"/>
    </row>
    <row r="77" spans="1:5" x14ac:dyDescent="0.2">
      <c r="A77" s="42"/>
      <c r="B77" s="85" t="s">
        <v>221</v>
      </c>
      <c r="C77" s="86">
        <v>2088653046.5099995</v>
      </c>
      <c r="D77" s="86">
        <v>693834185.94000018</v>
      </c>
      <c r="E77" s="86">
        <v>637959373.80000007</v>
      </c>
    </row>
    <row r="78" spans="1:5" x14ac:dyDescent="0.2">
      <c r="A78" s="42"/>
      <c r="B78" s="98"/>
      <c r="C78" s="88"/>
      <c r="D78" s="88"/>
      <c r="E78" s="88"/>
    </row>
    <row r="79" spans="1:5" x14ac:dyDescent="0.2">
      <c r="A79" s="42"/>
      <c r="B79" s="85" t="s">
        <v>199</v>
      </c>
      <c r="C79" s="90">
        <v>0</v>
      </c>
      <c r="D79" s="86">
        <v>202206193.72</v>
      </c>
      <c r="E79" s="86">
        <v>201197949.13</v>
      </c>
    </row>
    <row r="80" spans="1:5" x14ac:dyDescent="0.2">
      <c r="A80" s="42"/>
      <c r="B80" s="98"/>
      <c r="C80" s="88"/>
      <c r="D80" s="88"/>
      <c r="E80" s="88"/>
    </row>
    <row r="81" spans="1:5" x14ac:dyDescent="0.2">
      <c r="A81" s="42"/>
      <c r="B81" s="93" t="s">
        <v>222</v>
      </c>
      <c r="C81" s="84">
        <v>-0.30999922752380371</v>
      </c>
      <c r="D81" s="84">
        <v>782126507.47999966</v>
      </c>
      <c r="E81" s="84">
        <v>835984830.43999958</v>
      </c>
    </row>
    <row r="82" spans="1:5" x14ac:dyDescent="0.2">
      <c r="A82" s="42"/>
      <c r="B82" s="98"/>
      <c r="C82" s="88"/>
      <c r="D82" s="88"/>
      <c r="E82" s="88"/>
    </row>
    <row r="83" spans="1:5" x14ac:dyDescent="0.2">
      <c r="A83" s="42"/>
      <c r="B83" s="93" t="s">
        <v>223</v>
      </c>
      <c r="C83" s="84">
        <v>139621380.46000078</v>
      </c>
      <c r="D83" s="84">
        <v>645649431.25999963</v>
      </c>
      <c r="E83" s="84">
        <v>700515998.80999959</v>
      </c>
    </row>
    <row r="84" spans="1:5" x14ac:dyDescent="0.2">
      <c r="A84" s="42"/>
      <c r="B84" s="100"/>
      <c r="C84" s="95"/>
      <c r="D84" s="95"/>
      <c r="E84" s="95"/>
    </row>
    <row r="85" spans="1:5" x14ac:dyDescent="0.2">
      <c r="A85" s="42"/>
    </row>
    <row r="86" spans="1:5" x14ac:dyDescent="0.2">
      <c r="B86" s="68" t="s">
        <v>23</v>
      </c>
    </row>
    <row r="87" spans="1:5" x14ac:dyDescent="0.2">
      <c r="B87" s="70" t="s">
        <v>24</v>
      </c>
    </row>
  </sheetData>
  <mergeCells count="4">
    <mergeCell ref="B1:D1"/>
    <mergeCell ref="B2:D2"/>
    <mergeCell ref="B3:D3"/>
    <mergeCell ref="B10:E10"/>
  </mergeCells>
  <hyperlinks>
    <hyperlink ref="B86" location="'NDF-01 (I)'!B63" display="Favor de ver el instructivo de esta nota (NDF-01):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2"/>
  <sheetViews>
    <sheetView showGridLines="0" zoomScaleNormal="100" workbookViewId="0">
      <selection activeCell="E1" sqref="E1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.1640625" style="1" bestFit="1" customWidth="1"/>
    <col min="4" max="4" width="15.1640625" style="1" bestFit="1" customWidth="1"/>
    <col min="5" max="5" width="14.5" style="1" bestFit="1" customWidth="1"/>
    <col min="6" max="6" width="15" style="1" customWidth="1"/>
    <col min="7" max="8" width="15.33203125" style="1" bestFit="1" customWidth="1"/>
    <col min="9" max="9" width="18.1640625" style="1" bestFit="1" customWidth="1"/>
    <col min="10" max="16384" width="12" style="1"/>
  </cols>
  <sheetData>
    <row r="1" spans="1:9" x14ac:dyDescent="0.2">
      <c r="B1" s="131" t="str">
        <f>'Notas de Disciplina Financiera'!A1</f>
        <v>Municipio de León</v>
      </c>
      <c r="C1" s="131"/>
      <c r="D1" s="131"/>
      <c r="E1" s="40" t="s">
        <v>0</v>
      </c>
      <c r="F1" s="41">
        <f>'Notas de Disciplina Financiera'!D1</f>
        <v>2024</v>
      </c>
    </row>
    <row r="2" spans="1:9" x14ac:dyDescent="0.2">
      <c r="B2" s="131" t="s">
        <v>1</v>
      </c>
      <c r="C2" s="131"/>
      <c r="D2" s="131"/>
      <c r="E2" s="40" t="s">
        <v>2</v>
      </c>
      <c r="F2" s="41" t="str">
        <f>'Notas de Disciplina Financiera'!D2</f>
        <v>Trimestral</v>
      </c>
    </row>
    <row r="3" spans="1:9" x14ac:dyDescent="0.2">
      <c r="B3" s="131" t="str">
        <f>'Notas de Disciplina Financiera'!A3</f>
        <v>Correspondiente del 01 de Enero al 30 de Junio de 2024</v>
      </c>
      <c r="C3" s="131"/>
      <c r="D3" s="131"/>
      <c r="E3" s="40" t="s">
        <v>4</v>
      </c>
      <c r="F3" s="41">
        <f>'Notas de Disciplina Financiera'!D3</f>
        <v>2</v>
      </c>
    </row>
    <row r="5" spans="1:9" x14ac:dyDescent="0.2">
      <c r="B5" s="43" t="s">
        <v>25</v>
      </c>
    </row>
    <row r="6" spans="1:9" x14ac:dyDescent="0.2">
      <c r="B6" s="140" t="str">
        <f>B1</f>
        <v>Municipio de León</v>
      </c>
      <c r="C6" s="140"/>
      <c r="D6" s="140"/>
      <c r="E6" s="140"/>
      <c r="F6" s="140"/>
      <c r="G6" s="140"/>
      <c r="H6" s="140"/>
      <c r="I6" s="140"/>
    </row>
    <row r="7" spans="1:9" x14ac:dyDescent="0.2">
      <c r="B7" s="135" t="s">
        <v>26</v>
      </c>
      <c r="C7" s="135"/>
      <c r="D7" s="135"/>
      <c r="E7" s="135"/>
      <c r="F7" s="135"/>
      <c r="G7" s="135"/>
      <c r="H7" s="135"/>
      <c r="I7" s="135"/>
    </row>
    <row r="8" spans="1:9" x14ac:dyDescent="0.2">
      <c r="B8" s="135" t="s">
        <v>27</v>
      </c>
      <c r="C8" s="135"/>
      <c r="D8" s="135"/>
      <c r="E8" s="135"/>
      <c r="F8" s="135"/>
      <c r="G8" s="135"/>
      <c r="H8" s="135"/>
      <c r="I8" s="135"/>
    </row>
    <row r="9" spans="1:9" x14ac:dyDescent="0.2">
      <c r="B9" s="135" t="str">
        <f>B3</f>
        <v>Correspondiente del 01 de Enero al 30 de Junio de 2024</v>
      </c>
      <c r="C9" s="135"/>
      <c r="D9" s="135"/>
      <c r="E9" s="135"/>
      <c r="F9" s="135"/>
      <c r="G9" s="135"/>
      <c r="H9" s="135"/>
      <c r="I9" s="135"/>
    </row>
    <row r="10" spans="1:9" x14ac:dyDescent="0.2">
      <c r="B10" s="136" t="s">
        <v>28</v>
      </c>
      <c r="C10" s="136"/>
      <c r="D10" s="136"/>
      <c r="E10" s="136"/>
      <c r="F10" s="136"/>
      <c r="G10" s="136"/>
      <c r="H10" s="136"/>
      <c r="I10" s="136"/>
    </row>
    <row r="11" spans="1:9" x14ac:dyDescent="0.2">
      <c r="B11" s="9"/>
      <c r="C11" s="9"/>
      <c r="D11" s="137" t="s">
        <v>29</v>
      </c>
      <c r="E11" s="138"/>
      <c r="F11" s="138"/>
      <c r="G11" s="138"/>
      <c r="H11" s="139"/>
      <c r="I11" s="9"/>
    </row>
    <row r="12" spans="1:9" ht="56.25" customHeight="1" x14ac:dyDescent="0.2">
      <c r="B12" s="8" t="s">
        <v>30</v>
      </c>
      <c r="C12" s="8" t="s">
        <v>31</v>
      </c>
      <c r="D12" s="2" t="s">
        <v>32</v>
      </c>
      <c r="E12" s="2" t="s">
        <v>33</v>
      </c>
      <c r="F12" s="2" t="s">
        <v>34</v>
      </c>
      <c r="G12" s="2" t="s">
        <v>35</v>
      </c>
      <c r="H12" s="2" t="s">
        <v>36</v>
      </c>
      <c r="I12" s="8" t="s">
        <v>37</v>
      </c>
    </row>
    <row r="13" spans="1:9" x14ac:dyDescent="0.2">
      <c r="A13" s="42"/>
      <c r="B13" s="13" t="s">
        <v>38</v>
      </c>
      <c r="C13" s="3">
        <f>C14+C22+C32+C42+C52+C62+C66+C74+C78</f>
        <v>6441894870.7600002</v>
      </c>
      <c r="D13" s="3">
        <v>3213107840.1629333</v>
      </c>
      <c r="E13" s="3">
        <v>-360919663.25999999</v>
      </c>
      <c r="F13" s="3">
        <v>442973366.19426703</v>
      </c>
      <c r="G13" s="3">
        <v>3295161543.0972004</v>
      </c>
      <c r="H13" s="3">
        <f t="shared" ref="H13:I13" si="0">H14+H22+H32+H42+H52+H62+H66+H74+H78</f>
        <v>3206334460.71</v>
      </c>
      <c r="I13" s="3">
        <f t="shared" si="0"/>
        <v>9648229331.4699993</v>
      </c>
    </row>
    <row r="14" spans="1:9" x14ac:dyDescent="0.2">
      <c r="B14" s="17" t="s">
        <v>39</v>
      </c>
      <c r="C14" s="3">
        <f>SUM(C15:C21)</f>
        <v>3056390983.1199999</v>
      </c>
      <c r="D14" s="3">
        <f t="shared" ref="D14:I14" si="1">SUM(D15:D21)</f>
        <v>0</v>
      </c>
      <c r="E14" s="3">
        <f t="shared" si="1"/>
        <v>-173177886.97</v>
      </c>
      <c r="F14" s="3">
        <f t="shared" si="1"/>
        <v>143177886.97000009</v>
      </c>
      <c r="G14" s="3">
        <f t="shared" si="1"/>
        <v>0</v>
      </c>
      <c r="H14" s="3">
        <f t="shared" si="1"/>
        <v>-29999999.999999911</v>
      </c>
      <c r="I14" s="3">
        <f t="shared" si="1"/>
        <v>3026390983.1199999</v>
      </c>
    </row>
    <row r="15" spans="1:9" x14ac:dyDescent="0.2">
      <c r="B15" s="16" t="s">
        <v>40</v>
      </c>
      <c r="C15" s="4">
        <v>1468998160.4400003</v>
      </c>
      <c r="D15" s="4">
        <v>0</v>
      </c>
      <c r="E15" s="4">
        <v>-144831909</v>
      </c>
      <c r="F15" s="4">
        <v>0</v>
      </c>
      <c r="G15" s="4">
        <v>0</v>
      </c>
      <c r="H15" s="4">
        <f>SUM(D15:G15)</f>
        <v>-144831909</v>
      </c>
      <c r="I15" s="4">
        <f>C15+H15</f>
        <v>1324166251.4400003</v>
      </c>
    </row>
    <row r="16" spans="1:9" x14ac:dyDescent="0.2">
      <c r="B16" s="16" t="s">
        <v>41</v>
      </c>
      <c r="C16" s="4">
        <v>21000000</v>
      </c>
      <c r="D16" s="4">
        <v>0</v>
      </c>
      <c r="E16" s="4">
        <v>0</v>
      </c>
      <c r="F16" s="4">
        <v>9362571.8100000005</v>
      </c>
      <c r="G16" s="4">
        <v>0</v>
      </c>
      <c r="H16" s="4">
        <f t="shared" ref="H16:H79" si="2">SUM(D16:G16)</f>
        <v>9362571.8100000005</v>
      </c>
      <c r="I16" s="4">
        <f t="shared" ref="I16:I21" si="3">C16+H16</f>
        <v>30362571.810000002</v>
      </c>
    </row>
    <row r="17" spans="2:9" x14ac:dyDescent="0.2">
      <c r="B17" s="16" t="s">
        <v>42</v>
      </c>
      <c r="C17" s="4">
        <v>308231399.16000015</v>
      </c>
      <c r="D17" s="4">
        <v>0</v>
      </c>
      <c r="E17" s="4">
        <v>0</v>
      </c>
      <c r="F17" s="4">
        <v>738118.24999999895</v>
      </c>
      <c r="G17" s="4">
        <v>0</v>
      </c>
      <c r="H17" s="4">
        <f t="shared" si="2"/>
        <v>738118.24999999895</v>
      </c>
      <c r="I17" s="4">
        <f t="shared" si="3"/>
        <v>308969517.41000015</v>
      </c>
    </row>
    <row r="18" spans="2:9" x14ac:dyDescent="0.2">
      <c r="B18" s="16" t="s">
        <v>43</v>
      </c>
      <c r="C18" s="4">
        <v>393230888.08999985</v>
      </c>
      <c r="D18" s="4">
        <v>0</v>
      </c>
      <c r="E18" s="4">
        <v>-28345977.969999999</v>
      </c>
      <c r="F18" s="4">
        <v>0</v>
      </c>
      <c r="G18" s="4">
        <v>0</v>
      </c>
      <c r="H18" s="4">
        <f t="shared" si="2"/>
        <v>-28345977.969999999</v>
      </c>
      <c r="I18" s="4">
        <f t="shared" si="3"/>
        <v>364884910.11999989</v>
      </c>
    </row>
    <row r="19" spans="2:9" x14ac:dyDescent="0.2">
      <c r="B19" s="16" t="s">
        <v>44</v>
      </c>
      <c r="C19" s="4">
        <v>844930535.50999951</v>
      </c>
      <c r="D19" s="4">
        <v>0</v>
      </c>
      <c r="E19" s="4">
        <v>0</v>
      </c>
      <c r="F19" s="4">
        <v>133077196.91000009</v>
      </c>
      <c r="G19" s="4">
        <v>0</v>
      </c>
      <c r="H19" s="4">
        <f t="shared" si="2"/>
        <v>133077196.91000009</v>
      </c>
      <c r="I19" s="4">
        <f t="shared" si="3"/>
        <v>978007732.4199996</v>
      </c>
    </row>
    <row r="20" spans="2:9" x14ac:dyDescent="0.2">
      <c r="B20" s="16" t="s">
        <v>45</v>
      </c>
      <c r="C20" s="4">
        <v>19999999.919999998</v>
      </c>
      <c r="D20" s="4">
        <v>0</v>
      </c>
      <c r="E20" s="4">
        <v>0</v>
      </c>
      <c r="F20" s="4">
        <v>0</v>
      </c>
      <c r="G20" s="4">
        <v>0</v>
      </c>
      <c r="H20" s="4">
        <f t="shared" si="2"/>
        <v>0</v>
      </c>
      <c r="I20" s="4">
        <f t="shared" si="3"/>
        <v>19999999.919999998</v>
      </c>
    </row>
    <row r="21" spans="2:9" x14ac:dyDescent="0.2">
      <c r="B21" s="16" t="s">
        <v>46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f t="shared" si="2"/>
        <v>0</v>
      </c>
      <c r="I21" s="4">
        <f t="shared" si="3"/>
        <v>0</v>
      </c>
    </row>
    <row r="22" spans="2:9" x14ac:dyDescent="0.2">
      <c r="B22" s="17" t="s">
        <v>47</v>
      </c>
      <c r="C22" s="3">
        <f>SUM(C23:C31)</f>
        <v>319325384.19</v>
      </c>
      <c r="D22" s="3">
        <f t="shared" ref="D22:I22" si="4">SUM(D23:D31)</f>
        <v>130539456.0688</v>
      </c>
      <c r="E22" s="3">
        <f t="shared" si="4"/>
        <v>0</v>
      </c>
      <c r="F22" s="3">
        <f t="shared" si="4"/>
        <v>9470270.0444000028</v>
      </c>
      <c r="G22" s="3">
        <f t="shared" si="4"/>
        <v>-69372598.923200011</v>
      </c>
      <c r="H22" s="3">
        <f t="shared" si="4"/>
        <v>70637127.189999998</v>
      </c>
      <c r="I22" s="3">
        <f t="shared" si="4"/>
        <v>389962511.37999988</v>
      </c>
    </row>
    <row r="23" spans="2:9" x14ac:dyDescent="0.2">
      <c r="B23" s="16" t="s">
        <v>48</v>
      </c>
      <c r="C23" s="4">
        <v>14272632.909999998</v>
      </c>
      <c r="D23" s="4">
        <v>4615911.8135999972</v>
      </c>
      <c r="E23" s="4">
        <v>0</v>
      </c>
      <c r="F23" s="4">
        <v>0</v>
      </c>
      <c r="G23" s="4">
        <v>-446566.90359999723</v>
      </c>
      <c r="H23" s="4">
        <f t="shared" si="2"/>
        <v>4169344.91</v>
      </c>
      <c r="I23" s="4">
        <f t="shared" ref="I23:I31" si="5">C23+H23</f>
        <v>18441977.82</v>
      </c>
    </row>
    <row r="24" spans="2:9" x14ac:dyDescent="0.2">
      <c r="B24" s="16" t="s">
        <v>49</v>
      </c>
      <c r="C24" s="4">
        <v>20743474.93</v>
      </c>
      <c r="D24" s="4">
        <v>8170416.1727999998</v>
      </c>
      <c r="E24" s="4">
        <v>0</v>
      </c>
      <c r="F24" s="4">
        <v>0</v>
      </c>
      <c r="G24" s="4">
        <v>-1164052.7328000003</v>
      </c>
      <c r="H24" s="4">
        <f t="shared" si="2"/>
        <v>7006363.4399999995</v>
      </c>
      <c r="I24" s="4">
        <f t="shared" si="5"/>
        <v>27749838.369999997</v>
      </c>
    </row>
    <row r="25" spans="2:9" x14ac:dyDescent="0.2">
      <c r="B25" s="16" t="s">
        <v>50</v>
      </c>
      <c r="C25" s="4">
        <v>930780</v>
      </c>
      <c r="D25" s="4">
        <v>478166.48</v>
      </c>
      <c r="E25" s="4">
        <v>0</v>
      </c>
      <c r="F25" s="4">
        <v>0</v>
      </c>
      <c r="G25" s="4">
        <v>-116000</v>
      </c>
      <c r="H25" s="4">
        <f t="shared" si="2"/>
        <v>362166.48</v>
      </c>
      <c r="I25" s="4">
        <f t="shared" si="5"/>
        <v>1292946.48</v>
      </c>
    </row>
    <row r="26" spans="2:9" x14ac:dyDescent="0.2">
      <c r="B26" s="16" t="s">
        <v>51</v>
      </c>
      <c r="C26" s="4">
        <v>35783093.950000003</v>
      </c>
      <c r="D26" s="4">
        <v>28735249.900000002</v>
      </c>
      <c r="E26" s="4">
        <v>0</v>
      </c>
      <c r="F26" s="4">
        <v>0</v>
      </c>
      <c r="G26" s="4">
        <v>-5250805.6000000015</v>
      </c>
      <c r="H26" s="4">
        <f t="shared" si="2"/>
        <v>23484444.300000001</v>
      </c>
      <c r="I26" s="4">
        <f t="shared" si="5"/>
        <v>59267538.25</v>
      </c>
    </row>
    <row r="27" spans="2:9" x14ac:dyDescent="0.2">
      <c r="B27" s="16" t="s">
        <v>52</v>
      </c>
      <c r="C27" s="4">
        <v>19756300.679999996</v>
      </c>
      <c r="D27" s="4">
        <v>1832800.1368</v>
      </c>
      <c r="E27" s="4">
        <v>0</v>
      </c>
      <c r="F27" s="4">
        <v>0</v>
      </c>
      <c r="G27" s="4">
        <v>-500625.0567999999</v>
      </c>
      <c r="H27" s="4">
        <f t="shared" si="2"/>
        <v>1332175.08</v>
      </c>
      <c r="I27" s="4">
        <f t="shared" si="5"/>
        <v>21088475.759999998</v>
      </c>
    </row>
    <row r="28" spans="2:9" x14ac:dyDescent="0.2">
      <c r="B28" s="16" t="s">
        <v>53</v>
      </c>
      <c r="C28" s="4">
        <v>184431864.28</v>
      </c>
      <c r="D28" s="4">
        <v>62346798.360000007</v>
      </c>
      <c r="E28" s="4">
        <v>0</v>
      </c>
      <c r="F28" s="4">
        <v>0</v>
      </c>
      <c r="G28" s="4">
        <v>-61894548.63000001</v>
      </c>
      <c r="H28" s="4">
        <f t="shared" si="2"/>
        <v>452249.72999999672</v>
      </c>
      <c r="I28" s="4">
        <f t="shared" si="5"/>
        <v>184884114.00999999</v>
      </c>
    </row>
    <row r="29" spans="2:9" x14ac:dyDescent="0.2">
      <c r="B29" s="16" t="s">
        <v>54</v>
      </c>
      <c r="C29" s="4">
        <v>11446728.810000001</v>
      </c>
      <c r="D29" s="4">
        <v>17364048.080799997</v>
      </c>
      <c r="E29" s="4">
        <v>0</v>
      </c>
      <c r="F29" s="4">
        <v>8299606.3192000026</v>
      </c>
      <c r="G29" s="4">
        <v>0</v>
      </c>
      <c r="H29" s="4">
        <f t="shared" si="2"/>
        <v>25663654.399999999</v>
      </c>
      <c r="I29" s="4">
        <f t="shared" si="5"/>
        <v>37110383.210000001</v>
      </c>
    </row>
    <row r="30" spans="2:9" x14ac:dyDescent="0.2">
      <c r="B30" s="16" t="s">
        <v>55</v>
      </c>
      <c r="C30" s="4">
        <v>2335005</v>
      </c>
      <c r="D30" s="4">
        <v>2779285.0987999998</v>
      </c>
      <c r="E30" s="4">
        <v>0</v>
      </c>
      <c r="F30" s="4">
        <v>945726.99120000005</v>
      </c>
      <c r="G30" s="4">
        <v>0</v>
      </c>
      <c r="H30" s="4">
        <f t="shared" si="2"/>
        <v>3725012.09</v>
      </c>
      <c r="I30" s="4">
        <f t="shared" si="5"/>
        <v>6060017.0899999999</v>
      </c>
    </row>
    <row r="31" spans="2:9" x14ac:dyDescent="0.2">
      <c r="B31" s="16" t="s">
        <v>56</v>
      </c>
      <c r="C31" s="4">
        <v>29625503.630000003</v>
      </c>
      <c r="D31" s="4">
        <v>4216780.0259999996</v>
      </c>
      <c r="E31" s="4">
        <v>0</v>
      </c>
      <c r="F31" s="4">
        <v>224936.73400000023</v>
      </c>
      <c r="G31" s="4">
        <v>0</v>
      </c>
      <c r="H31" s="4">
        <f t="shared" si="2"/>
        <v>4441716.76</v>
      </c>
      <c r="I31" s="4">
        <f t="shared" si="5"/>
        <v>34067220.390000001</v>
      </c>
    </row>
    <row r="32" spans="2:9" x14ac:dyDescent="0.2">
      <c r="B32" s="17" t="s">
        <v>57</v>
      </c>
      <c r="C32" s="3">
        <f>SUM(C33:C41)</f>
        <v>1323800322.6600003</v>
      </c>
      <c r="D32" s="3">
        <f t="shared" ref="D32:I32" si="6">SUM(D33:D41)</f>
        <v>411008506.40960014</v>
      </c>
      <c r="E32" s="3">
        <f t="shared" si="6"/>
        <v>-2487481.4099999997</v>
      </c>
      <c r="F32" s="3">
        <f t="shared" si="6"/>
        <v>20626187.240400005</v>
      </c>
      <c r="G32" s="3">
        <f t="shared" si="6"/>
        <v>-12346284.240000043</v>
      </c>
      <c r="H32" s="3">
        <f t="shared" si="6"/>
        <v>416800927.99999994</v>
      </c>
      <c r="I32" s="3">
        <f t="shared" si="6"/>
        <v>1740601250.6600001</v>
      </c>
    </row>
    <row r="33" spans="2:9" x14ac:dyDescent="0.2">
      <c r="B33" s="16" t="s">
        <v>58</v>
      </c>
      <c r="C33" s="4">
        <v>304507581.72000009</v>
      </c>
      <c r="D33" s="4">
        <v>19485672.030000001</v>
      </c>
      <c r="E33" s="4">
        <v>0</v>
      </c>
      <c r="F33" s="4">
        <v>2130535.3999999985</v>
      </c>
      <c r="G33" s="4">
        <v>0</v>
      </c>
      <c r="H33" s="4">
        <f t="shared" si="2"/>
        <v>21616207.43</v>
      </c>
      <c r="I33" s="4">
        <f t="shared" ref="I33:I41" si="7">C33+H33</f>
        <v>326123789.1500001</v>
      </c>
    </row>
    <row r="34" spans="2:9" x14ac:dyDescent="0.2">
      <c r="B34" s="16" t="s">
        <v>59</v>
      </c>
      <c r="C34" s="4">
        <v>108997972.24000002</v>
      </c>
      <c r="D34" s="4">
        <v>21022102.345200002</v>
      </c>
      <c r="E34" s="4">
        <v>0</v>
      </c>
      <c r="F34" s="4">
        <v>2070666.8447999954</v>
      </c>
      <c r="G34" s="4">
        <v>0</v>
      </c>
      <c r="H34" s="4">
        <f t="shared" si="2"/>
        <v>23092769.189999998</v>
      </c>
      <c r="I34" s="4">
        <f t="shared" si="7"/>
        <v>132090741.43000002</v>
      </c>
    </row>
    <row r="35" spans="2:9" x14ac:dyDescent="0.2">
      <c r="B35" s="16" t="s">
        <v>60</v>
      </c>
      <c r="C35" s="4">
        <v>183149911.77000004</v>
      </c>
      <c r="D35" s="4">
        <v>35332755.434399992</v>
      </c>
      <c r="E35" s="4">
        <v>0</v>
      </c>
      <c r="F35" s="4">
        <v>2242864.1956000105</v>
      </c>
      <c r="G35" s="4">
        <v>0</v>
      </c>
      <c r="H35" s="4">
        <f t="shared" si="2"/>
        <v>37575619.630000003</v>
      </c>
      <c r="I35" s="4">
        <f t="shared" si="7"/>
        <v>220725531.40000004</v>
      </c>
    </row>
    <row r="36" spans="2:9" x14ac:dyDescent="0.2">
      <c r="B36" s="16" t="s">
        <v>61</v>
      </c>
      <c r="C36" s="4">
        <v>54661646.159999996</v>
      </c>
      <c r="D36" s="4">
        <v>199727.74</v>
      </c>
      <c r="E36" s="4">
        <v>0</v>
      </c>
      <c r="F36" s="4">
        <v>9211648.8299999982</v>
      </c>
      <c r="G36" s="4">
        <v>0</v>
      </c>
      <c r="H36" s="4">
        <f t="shared" si="2"/>
        <v>9411376.5699999984</v>
      </c>
      <c r="I36" s="4">
        <f t="shared" si="7"/>
        <v>64073022.729999997</v>
      </c>
    </row>
    <row r="37" spans="2:9" x14ac:dyDescent="0.2">
      <c r="B37" s="16" t="s">
        <v>62</v>
      </c>
      <c r="C37" s="4">
        <v>338683097.06000012</v>
      </c>
      <c r="D37" s="4">
        <v>329738253.38000005</v>
      </c>
      <c r="E37" s="4">
        <v>0</v>
      </c>
      <c r="F37" s="4">
        <v>0</v>
      </c>
      <c r="G37" s="4">
        <v>-12346284.240000043</v>
      </c>
      <c r="H37" s="4">
        <f t="shared" si="2"/>
        <v>317391969.13999999</v>
      </c>
      <c r="I37" s="4">
        <f t="shared" si="7"/>
        <v>656075066.20000005</v>
      </c>
    </row>
    <row r="38" spans="2:9" x14ac:dyDescent="0.2">
      <c r="B38" s="16" t="s">
        <v>63</v>
      </c>
      <c r="C38" s="4">
        <v>112983489.05</v>
      </c>
      <c r="D38" s="4">
        <v>3658107.97</v>
      </c>
      <c r="E38" s="4">
        <v>0</v>
      </c>
      <c r="F38" s="4">
        <v>6334515.5999999996</v>
      </c>
      <c r="G38" s="4">
        <v>0</v>
      </c>
      <c r="H38" s="4">
        <f t="shared" si="2"/>
        <v>9992623.5700000003</v>
      </c>
      <c r="I38" s="4">
        <f t="shared" si="7"/>
        <v>122976112.62</v>
      </c>
    </row>
    <row r="39" spans="2:9" x14ac:dyDescent="0.2">
      <c r="B39" s="16" t="s">
        <v>64</v>
      </c>
      <c r="C39" s="4">
        <v>6754399.3700000001</v>
      </c>
      <c r="D39" s="4">
        <v>0</v>
      </c>
      <c r="E39" s="4">
        <v>-391930</v>
      </c>
      <c r="F39" s="4">
        <v>0</v>
      </c>
      <c r="G39" s="4">
        <v>0</v>
      </c>
      <c r="H39" s="4">
        <f t="shared" si="2"/>
        <v>-391930</v>
      </c>
      <c r="I39" s="4">
        <f t="shared" si="7"/>
        <v>6362469.3700000001</v>
      </c>
    </row>
    <row r="40" spans="2:9" x14ac:dyDescent="0.2">
      <c r="B40" s="16" t="s">
        <v>65</v>
      </c>
      <c r="C40" s="4">
        <v>104038830.69999999</v>
      </c>
      <c r="D40" s="4">
        <v>1455122.1</v>
      </c>
      <c r="E40" s="4">
        <v>0</v>
      </c>
      <c r="F40" s="4">
        <v>-1247278.22</v>
      </c>
      <c r="G40" s="4">
        <v>0</v>
      </c>
      <c r="H40" s="4">
        <f t="shared" si="2"/>
        <v>207843.88000000012</v>
      </c>
      <c r="I40" s="4">
        <f t="shared" si="7"/>
        <v>104246674.57999998</v>
      </c>
    </row>
    <row r="41" spans="2:9" x14ac:dyDescent="0.2">
      <c r="B41" s="16" t="s">
        <v>66</v>
      </c>
      <c r="C41" s="4">
        <v>110023394.59000006</v>
      </c>
      <c r="D41" s="4">
        <v>116765.41</v>
      </c>
      <c r="E41" s="4">
        <v>-2095551.4099999997</v>
      </c>
      <c r="F41" s="4">
        <v>-116765.41</v>
      </c>
      <c r="G41" s="4">
        <v>0</v>
      </c>
      <c r="H41" s="4">
        <f t="shared" si="2"/>
        <v>-2095551.4099999997</v>
      </c>
      <c r="I41" s="4">
        <f t="shared" si="7"/>
        <v>107927843.18000007</v>
      </c>
    </row>
    <row r="42" spans="2:9" x14ac:dyDescent="0.2">
      <c r="B42" s="17" t="s">
        <v>67</v>
      </c>
      <c r="C42" s="3">
        <f>SUM(C43:C51)</f>
        <v>1106771859.1600001</v>
      </c>
      <c r="D42" s="3">
        <f t="shared" ref="D42:I42" si="8">SUM(D43:D51)</f>
        <v>108567565.7272</v>
      </c>
      <c r="E42" s="3">
        <f t="shared" si="8"/>
        <v>0</v>
      </c>
      <c r="F42" s="3">
        <f t="shared" si="8"/>
        <v>63214778.720000021</v>
      </c>
      <c r="G42" s="3">
        <f t="shared" si="8"/>
        <v>-3695057.907200003</v>
      </c>
      <c r="H42" s="3">
        <f t="shared" si="8"/>
        <v>168087286.54000002</v>
      </c>
      <c r="I42" s="3">
        <f t="shared" si="8"/>
        <v>1274859145.7</v>
      </c>
    </row>
    <row r="43" spans="2:9" x14ac:dyDescent="0.2">
      <c r="B43" s="16" t="s">
        <v>68</v>
      </c>
      <c r="C43" s="4">
        <v>0</v>
      </c>
      <c r="D43" s="4">
        <v>0</v>
      </c>
      <c r="E43" s="4">
        <v>0</v>
      </c>
      <c r="F43" s="4">
        <v>10861548.5</v>
      </c>
      <c r="G43" s="4">
        <v>0</v>
      </c>
      <c r="H43" s="4">
        <f t="shared" si="2"/>
        <v>10861548.5</v>
      </c>
      <c r="I43" s="4">
        <f t="shared" ref="I43:I51" si="9">C43+H43</f>
        <v>10861548.5</v>
      </c>
    </row>
    <row r="44" spans="2:9" x14ac:dyDescent="0.2">
      <c r="B44" s="16" t="s">
        <v>69</v>
      </c>
      <c r="C44" s="4">
        <v>760036679.13999987</v>
      </c>
      <c r="D44" s="4">
        <v>74755764.699999988</v>
      </c>
      <c r="E44" s="4">
        <v>0</v>
      </c>
      <c r="F44" s="4">
        <v>43513230.220000021</v>
      </c>
      <c r="G44" s="4">
        <v>0</v>
      </c>
      <c r="H44" s="4">
        <f t="shared" si="2"/>
        <v>118268994.92000002</v>
      </c>
      <c r="I44" s="4">
        <f t="shared" si="9"/>
        <v>878305674.05999994</v>
      </c>
    </row>
    <row r="45" spans="2:9" x14ac:dyDescent="0.2">
      <c r="B45" s="16" t="s">
        <v>70</v>
      </c>
      <c r="C45" s="4">
        <v>109548884.40000001</v>
      </c>
      <c r="D45" s="4">
        <v>13836965.560000001</v>
      </c>
      <c r="E45" s="4">
        <v>0</v>
      </c>
      <c r="F45" s="4">
        <v>8839999.9999999981</v>
      </c>
      <c r="G45" s="4">
        <v>0</v>
      </c>
      <c r="H45" s="4">
        <f t="shared" si="2"/>
        <v>22676965.559999999</v>
      </c>
      <c r="I45" s="4">
        <f t="shared" si="9"/>
        <v>132225849.96000001</v>
      </c>
    </row>
    <row r="46" spans="2:9" x14ac:dyDescent="0.2">
      <c r="B46" s="16" t="s">
        <v>71</v>
      </c>
      <c r="C46" s="4">
        <v>235090908.23000002</v>
      </c>
      <c r="D46" s="4">
        <v>19974835.467200004</v>
      </c>
      <c r="E46" s="4">
        <v>0</v>
      </c>
      <c r="F46" s="4">
        <v>0</v>
      </c>
      <c r="G46" s="4">
        <v>-3695057.907200003</v>
      </c>
      <c r="H46" s="4">
        <f t="shared" si="2"/>
        <v>16279777.560000001</v>
      </c>
      <c r="I46" s="4">
        <f t="shared" si="9"/>
        <v>251370685.79000002</v>
      </c>
    </row>
    <row r="47" spans="2:9" x14ac:dyDescent="0.2">
      <c r="B47" s="16" t="s">
        <v>72</v>
      </c>
      <c r="C47" s="4">
        <v>1795387.39</v>
      </c>
      <c r="D47" s="4">
        <v>0</v>
      </c>
      <c r="E47" s="4">
        <v>0</v>
      </c>
      <c r="F47" s="4">
        <v>0</v>
      </c>
      <c r="G47" s="4">
        <v>0</v>
      </c>
      <c r="H47" s="4">
        <f t="shared" si="2"/>
        <v>0</v>
      </c>
      <c r="I47" s="4">
        <f t="shared" si="9"/>
        <v>1795387.39</v>
      </c>
    </row>
    <row r="48" spans="2:9" x14ac:dyDescent="0.2">
      <c r="B48" s="16" t="s">
        <v>73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f t="shared" si="2"/>
        <v>0</v>
      </c>
      <c r="I48" s="4">
        <f t="shared" si="9"/>
        <v>0</v>
      </c>
    </row>
    <row r="49" spans="2:9" x14ac:dyDescent="0.2">
      <c r="B49" s="16" t="s">
        <v>74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f t="shared" si="2"/>
        <v>0</v>
      </c>
      <c r="I49" s="4">
        <f t="shared" si="9"/>
        <v>0</v>
      </c>
    </row>
    <row r="50" spans="2:9" x14ac:dyDescent="0.2">
      <c r="B50" s="16" t="s">
        <v>75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f t="shared" si="2"/>
        <v>0</v>
      </c>
      <c r="I50" s="4">
        <f t="shared" si="9"/>
        <v>0</v>
      </c>
    </row>
    <row r="51" spans="2:9" x14ac:dyDescent="0.2">
      <c r="B51" s="16" t="s">
        <v>76</v>
      </c>
      <c r="C51" s="4">
        <v>300000</v>
      </c>
      <c r="D51" s="4">
        <v>0</v>
      </c>
      <c r="E51" s="4">
        <v>0</v>
      </c>
      <c r="F51" s="4">
        <v>0</v>
      </c>
      <c r="G51" s="4">
        <v>0</v>
      </c>
      <c r="H51" s="4">
        <f t="shared" si="2"/>
        <v>0</v>
      </c>
      <c r="I51" s="4">
        <f t="shared" si="9"/>
        <v>300000</v>
      </c>
    </row>
    <row r="52" spans="2:9" x14ac:dyDescent="0.2">
      <c r="B52" s="17" t="s">
        <v>77</v>
      </c>
      <c r="C52" s="3">
        <f>SUM(C53:C61)</f>
        <v>136789190.29000002</v>
      </c>
      <c r="D52" s="3">
        <f t="shared" ref="D52:I52" si="10">SUM(D53:D61)</f>
        <v>198434493.55720001</v>
      </c>
      <c r="E52" s="3">
        <f t="shared" si="10"/>
        <v>0</v>
      </c>
      <c r="F52" s="3">
        <f t="shared" si="10"/>
        <v>39299354.139599994</v>
      </c>
      <c r="G52" s="3">
        <f t="shared" si="10"/>
        <v>-3413141.3168000071</v>
      </c>
      <c r="H52" s="3">
        <f t="shared" si="10"/>
        <v>234320706.38</v>
      </c>
      <c r="I52" s="3">
        <f t="shared" si="10"/>
        <v>371109896.66999996</v>
      </c>
    </row>
    <row r="53" spans="2:9" x14ac:dyDescent="0.2">
      <c r="B53" s="16" t="s">
        <v>78</v>
      </c>
      <c r="C53" s="4">
        <v>35028977.250000007</v>
      </c>
      <c r="D53" s="4">
        <v>29902943.616000004</v>
      </c>
      <c r="E53" s="4">
        <v>0</v>
      </c>
      <c r="F53" s="4">
        <v>0</v>
      </c>
      <c r="G53" s="4">
        <v>-3223746.866000005</v>
      </c>
      <c r="H53" s="4">
        <f t="shared" si="2"/>
        <v>26679196.75</v>
      </c>
      <c r="I53" s="4">
        <f t="shared" ref="I53:I61" si="11">C53+H53</f>
        <v>61708174.000000007</v>
      </c>
    </row>
    <row r="54" spans="2:9" x14ac:dyDescent="0.2">
      <c r="B54" s="16" t="s">
        <v>79</v>
      </c>
      <c r="C54" s="4">
        <v>5935744.7999999998</v>
      </c>
      <c r="D54" s="4">
        <v>11899404.880800001</v>
      </c>
      <c r="E54" s="4">
        <v>0</v>
      </c>
      <c r="F54" s="4">
        <v>0</v>
      </c>
      <c r="G54" s="4">
        <v>-189394.45080000209</v>
      </c>
      <c r="H54" s="4">
        <f t="shared" si="2"/>
        <v>11710010.43</v>
      </c>
      <c r="I54" s="4">
        <f t="shared" si="11"/>
        <v>17645755.23</v>
      </c>
    </row>
    <row r="55" spans="2:9" x14ac:dyDescent="0.2">
      <c r="B55" s="16" t="s">
        <v>80</v>
      </c>
      <c r="C55" s="4">
        <v>1348123</v>
      </c>
      <c r="D55" s="4">
        <v>1064951.0844000001</v>
      </c>
      <c r="E55" s="4">
        <v>0</v>
      </c>
      <c r="F55" s="4">
        <v>12466674.545600001</v>
      </c>
      <c r="G55" s="4">
        <v>0</v>
      </c>
      <c r="H55" s="4">
        <f t="shared" si="2"/>
        <v>13531625.630000001</v>
      </c>
      <c r="I55" s="4">
        <f t="shared" si="11"/>
        <v>14879748.630000001</v>
      </c>
    </row>
    <row r="56" spans="2:9" x14ac:dyDescent="0.2">
      <c r="B56" s="16" t="s">
        <v>81</v>
      </c>
      <c r="C56" s="4">
        <v>44964120.5</v>
      </c>
      <c r="D56" s="4">
        <v>40904114.530000001</v>
      </c>
      <c r="E56" s="4">
        <v>0</v>
      </c>
      <c r="F56" s="4">
        <v>21224396.009999998</v>
      </c>
      <c r="G56" s="4">
        <v>0</v>
      </c>
      <c r="H56" s="4">
        <f t="shared" si="2"/>
        <v>62128510.539999999</v>
      </c>
      <c r="I56" s="4">
        <f t="shared" si="11"/>
        <v>107092631.03999999</v>
      </c>
    </row>
    <row r="57" spans="2:9" x14ac:dyDescent="0.2">
      <c r="B57" s="16" t="s">
        <v>82</v>
      </c>
      <c r="C57" s="4">
        <v>16373367.960000001</v>
      </c>
      <c r="D57" s="4">
        <v>10010297.59</v>
      </c>
      <c r="E57" s="4">
        <v>0</v>
      </c>
      <c r="F57" s="4">
        <v>437370</v>
      </c>
      <c r="G57" s="4">
        <v>0</v>
      </c>
      <c r="H57" s="4">
        <f t="shared" si="2"/>
        <v>10447667.59</v>
      </c>
      <c r="I57" s="4">
        <f t="shared" si="11"/>
        <v>26821035.550000001</v>
      </c>
    </row>
    <row r="58" spans="2:9" x14ac:dyDescent="0.2">
      <c r="B58" s="16" t="s">
        <v>83</v>
      </c>
      <c r="C58" s="4">
        <v>26164626.109999999</v>
      </c>
      <c r="D58" s="4">
        <v>77598620.826000005</v>
      </c>
      <c r="E58" s="4">
        <v>0</v>
      </c>
      <c r="F58" s="4">
        <v>1284242.6339999873</v>
      </c>
      <c r="G58" s="4">
        <v>0</v>
      </c>
      <c r="H58" s="4">
        <f t="shared" si="2"/>
        <v>78882863.459999993</v>
      </c>
      <c r="I58" s="4">
        <f t="shared" si="11"/>
        <v>105047489.56999999</v>
      </c>
    </row>
    <row r="59" spans="2:9" x14ac:dyDescent="0.2">
      <c r="B59" s="16" t="s">
        <v>84</v>
      </c>
      <c r="C59" s="4">
        <v>0</v>
      </c>
      <c r="D59" s="4">
        <v>0</v>
      </c>
      <c r="E59" s="4">
        <v>0</v>
      </c>
      <c r="F59" s="4">
        <v>1350000</v>
      </c>
      <c r="G59" s="4">
        <v>0</v>
      </c>
      <c r="H59" s="4">
        <f t="shared" si="2"/>
        <v>1350000</v>
      </c>
      <c r="I59" s="4">
        <f t="shared" si="11"/>
        <v>1350000</v>
      </c>
    </row>
    <row r="60" spans="2:9" x14ac:dyDescent="0.2">
      <c r="B60" s="16" t="s">
        <v>85</v>
      </c>
      <c r="C60" s="4">
        <v>0</v>
      </c>
      <c r="D60" s="4">
        <v>15536446.4</v>
      </c>
      <c r="E60" s="4">
        <v>0</v>
      </c>
      <c r="F60" s="4">
        <v>0</v>
      </c>
      <c r="G60" s="4">
        <v>0</v>
      </c>
      <c r="H60" s="4">
        <f t="shared" si="2"/>
        <v>15536446.4</v>
      </c>
      <c r="I60" s="4">
        <f t="shared" si="11"/>
        <v>15536446.4</v>
      </c>
    </row>
    <row r="61" spans="2:9" x14ac:dyDescent="0.2">
      <c r="B61" s="16" t="s">
        <v>86</v>
      </c>
      <c r="C61" s="4">
        <v>6974230.6699999999</v>
      </c>
      <c r="D61" s="4">
        <v>11517714.630000001</v>
      </c>
      <c r="E61" s="4">
        <v>0</v>
      </c>
      <c r="F61" s="4">
        <v>2536670.9499999993</v>
      </c>
      <c r="G61" s="4">
        <v>0</v>
      </c>
      <c r="H61" s="4">
        <f t="shared" si="2"/>
        <v>14054385.58</v>
      </c>
      <c r="I61" s="4">
        <f t="shared" si="11"/>
        <v>21028616.25</v>
      </c>
    </row>
    <row r="62" spans="2:9" x14ac:dyDescent="0.2">
      <c r="B62" s="17" t="s">
        <v>87</v>
      </c>
      <c r="C62" s="3">
        <f>SUM(C63:C65)</f>
        <v>282987534.34000003</v>
      </c>
      <c r="D62" s="3">
        <f t="shared" ref="D62:I62" si="12">SUM(D63:D65)</f>
        <v>2291839919.0831332</v>
      </c>
      <c r="E62" s="3">
        <f t="shared" si="12"/>
        <v>0</v>
      </c>
      <c r="F62" s="3">
        <f t="shared" si="12"/>
        <v>239902788.39686698</v>
      </c>
      <c r="G62" s="3">
        <f t="shared" si="12"/>
        <v>0</v>
      </c>
      <c r="H62" s="3">
        <f t="shared" si="12"/>
        <v>2531742707.48</v>
      </c>
      <c r="I62" s="3">
        <f t="shared" si="12"/>
        <v>2814730241.8199997</v>
      </c>
    </row>
    <row r="63" spans="2:9" x14ac:dyDescent="0.2">
      <c r="B63" s="16" t="s">
        <v>88</v>
      </c>
      <c r="C63" s="4">
        <v>211144376.81</v>
      </c>
      <c r="D63" s="4">
        <v>1346734787.8097472</v>
      </c>
      <c r="E63" s="4">
        <v>0</v>
      </c>
      <c r="F63" s="4">
        <v>122053440.48025282</v>
      </c>
      <c r="G63" s="4">
        <v>0</v>
      </c>
      <c r="H63" s="4">
        <f t="shared" si="2"/>
        <v>1468788228.29</v>
      </c>
      <c r="I63" s="4">
        <f t="shared" ref="I63:I65" si="13">C63+H63</f>
        <v>1679932605.0999999</v>
      </c>
    </row>
    <row r="64" spans="2:9" x14ac:dyDescent="0.2">
      <c r="B64" s="16" t="s">
        <v>89</v>
      </c>
      <c r="C64" s="4">
        <v>71843157.530000001</v>
      </c>
      <c r="D64" s="4">
        <v>945105131.27338588</v>
      </c>
      <c r="E64" s="4">
        <v>0</v>
      </c>
      <c r="F64" s="4">
        <v>117849347.91661415</v>
      </c>
      <c r="G64" s="4">
        <v>0</v>
      </c>
      <c r="H64" s="4">
        <f t="shared" si="2"/>
        <v>1062954479.1900001</v>
      </c>
      <c r="I64" s="4">
        <f t="shared" si="13"/>
        <v>1134797636.72</v>
      </c>
    </row>
    <row r="65" spans="2:9" x14ac:dyDescent="0.2">
      <c r="B65" s="16" t="s">
        <v>90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f t="shared" si="2"/>
        <v>0</v>
      </c>
      <c r="I65" s="4">
        <f t="shared" si="13"/>
        <v>0</v>
      </c>
    </row>
    <row r="66" spans="2:9" x14ac:dyDescent="0.2">
      <c r="B66" s="17" t="s">
        <v>91</v>
      </c>
      <c r="C66" s="3">
        <f>SUM(C67:C73)</f>
        <v>215829596.99999997</v>
      </c>
      <c r="D66" s="3">
        <f t="shared" ref="D66:I66" si="14">SUM(D67:D73)</f>
        <v>72717899.316999853</v>
      </c>
      <c r="E66" s="3">
        <f t="shared" si="14"/>
        <v>-185254294.87999997</v>
      </c>
      <c r="F66" s="3">
        <f t="shared" si="14"/>
        <v>-72717899.316999853</v>
      </c>
      <c r="G66" s="3">
        <f t="shared" si="14"/>
        <v>0</v>
      </c>
      <c r="H66" s="3">
        <f t="shared" si="14"/>
        <v>-185254294.87999997</v>
      </c>
      <c r="I66" s="3">
        <f t="shared" si="14"/>
        <v>30575302.120000005</v>
      </c>
    </row>
    <row r="67" spans="2:9" x14ac:dyDescent="0.2">
      <c r="B67" s="16" t="s">
        <v>92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f t="shared" si="2"/>
        <v>0</v>
      </c>
      <c r="I67" s="4">
        <f t="shared" ref="I67:I73" si="15">C67+H67</f>
        <v>0</v>
      </c>
    </row>
    <row r="68" spans="2:9" x14ac:dyDescent="0.2">
      <c r="B68" s="16" t="s">
        <v>93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f t="shared" si="2"/>
        <v>0</v>
      </c>
      <c r="I68" s="4">
        <f t="shared" si="15"/>
        <v>0</v>
      </c>
    </row>
    <row r="69" spans="2:9" x14ac:dyDescent="0.2">
      <c r="B69" s="16" t="s">
        <v>94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f t="shared" si="2"/>
        <v>0</v>
      </c>
      <c r="I69" s="4">
        <f t="shared" si="15"/>
        <v>0</v>
      </c>
    </row>
    <row r="70" spans="2:9" x14ac:dyDescent="0.2">
      <c r="B70" s="16" t="s">
        <v>95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f t="shared" si="2"/>
        <v>0</v>
      </c>
      <c r="I70" s="4">
        <f t="shared" si="15"/>
        <v>0</v>
      </c>
    </row>
    <row r="71" spans="2:9" x14ac:dyDescent="0.2">
      <c r="B71" s="16" t="s">
        <v>96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f t="shared" si="2"/>
        <v>0</v>
      </c>
      <c r="I71" s="4">
        <f t="shared" si="15"/>
        <v>0</v>
      </c>
    </row>
    <row r="72" spans="2:9" x14ac:dyDescent="0.2">
      <c r="B72" s="16" t="s">
        <v>97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f t="shared" si="2"/>
        <v>0</v>
      </c>
      <c r="I72" s="4">
        <f t="shared" si="15"/>
        <v>0</v>
      </c>
    </row>
    <row r="73" spans="2:9" x14ac:dyDescent="0.2">
      <c r="B73" s="16" t="s">
        <v>98</v>
      </c>
      <c r="C73" s="4">
        <v>215829596.99999997</v>
      </c>
      <c r="D73" s="4">
        <v>72717899.316999853</v>
      </c>
      <c r="E73" s="4">
        <v>-185254294.87999997</v>
      </c>
      <c r="F73" s="4">
        <v>-72717899.316999853</v>
      </c>
      <c r="G73" s="4">
        <v>0</v>
      </c>
      <c r="H73" s="4">
        <f t="shared" si="2"/>
        <v>-185254294.87999997</v>
      </c>
      <c r="I73" s="4">
        <f t="shared" si="15"/>
        <v>30575302.120000005</v>
      </c>
    </row>
    <row r="74" spans="2:9" x14ac:dyDescent="0.2">
      <c r="B74" s="17" t="s">
        <v>99</v>
      </c>
      <c r="C74" s="3">
        <f>SUM(C75:C77)</f>
        <v>0</v>
      </c>
      <c r="D74" s="3">
        <f t="shared" ref="D74:I74" si="16">SUM(D75:D77)</f>
        <v>0</v>
      </c>
      <c r="E74" s="3">
        <f t="shared" si="16"/>
        <v>0</v>
      </c>
      <c r="F74" s="3">
        <f t="shared" si="16"/>
        <v>0</v>
      </c>
      <c r="G74" s="3">
        <f t="shared" si="16"/>
        <v>0</v>
      </c>
      <c r="H74" s="3">
        <f t="shared" si="16"/>
        <v>0</v>
      </c>
      <c r="I74" s="3">
        <f t="shared" si="16"/>
        <v>0</v>
      </c>
    </row>
    <row r="75" spans="2:9" x14ac:dyDescent="0.2">
      <c r="B75" s="16" t="s">
        <v>100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f t="shared" si="2"/>
        <v>0</v>
      </c>
      <c r="I75" s="4">
        <f t="shared" ref="I75:I77" si="17">C75+H75</f>
        <v>0</v>
      </c>
    </row>
    <row r="76" spans="2:9" x14ac:dyDescent="0.2">
      <c r="B76" s="16" t="s">
        <v>101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f t="shared" si="2"/>
        <v>0</v>
      </c>
      <c r="I76" s="4">
        <f t="shared" si="17"/>
        <v>0</v>
      </c>
    </row>
    <row r="77" spans="2:9" x14ac:dyDescent="0.2">
      <c r="B77" s="16" t="s">
        <v>102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f t="shared" si="2"/>
        <v>0</v>
      </c>
      <c r="I77" s="4">
        <f t="shared" si="17"/>
        <v>0</v>
      </c>
    </row>
    <row r="78" spans="2:9" x14ac:dyDescent="0.2">
      <c r="B78" s="17" t="s">
        <v>103</v>
      </c>
      <c r="C78" s="3">
        <f>SUM(C79:C85)</f>
        <v>0</v>
      </c>
      <c r="D78" s="3">
        <f t="shared" ref="D78:I78" si="18">SUM(D79:D85)</f>
        <v>0</v>
      </c>
      <c r="E78" s="3">
        <f t="shared" si="18"/>
        <v>0</v>
      </c>
      <c r="F78" s="3">
        <f t="shared" si="18"/>
        <v>0</v>
      </c>
      <c r="G78" s="3">
        <f t="shared" si="18"/>
        <v>0</v>
      </c>
      <c r="H78" s="3">
        <f t="shared" si="18"/>
        <v>0</v>
      </c>
      <c r="I78" s="3">
        <f t="shared" si="18"/>
        <v>0</v>
      </c>
    </row>
    <row r="79" spans="2:9" x14ac:dyDescent="0.2">
      <c r="B79" s="16" t="s">
        <v>104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f t="shared" si="2"/>
        <v>0</v>
      </c>
      <c r="I79" s="4">
        <f t="shared" ref="I79:I85" si="19">C79+H79</f>
        <v>0</v>
      </c>
    </row>
    <row r="80" spans="2:9" x14ac:dyDescent="0.2">
      <c r="B80" s="16" t="s">
        <v>105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f t="shared" ref="H80:H85" si="20">SUM(D80:G80)</f>
        <v>0</v>
      </c>
      <c r="I80" s="4">
        <f t="shared" si="19"/>
        <v>0</v>
      </c>
    </row>
    <row r="81" spans="2:9" x14ac:dyDescent="0.2">
      <c r="B81" s="16" t="s">
        <v>106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f t="shared" si="20"/>
        <v>0</v>
      </c>
      <c r="I81" s="4">
        <f t="shared" si="19"/>
        <v>0</v>
      </c>
    </row>
    <row r="82" spans="2:9" x14ac:dyDescent="0.2">
      <c r="B82" s="16" t="s">
        <v>107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f t="shared" si="20"/>
        <v>0</v>
      </c>
      <c r="I82" s="4">
        <f t="shared" si="19"/>
        <v>0</v>
      </c>
    </row>
    <row r="83" spans="2:9" x14ac:dyDescent="0.2">
      <c r="B83" s="16" t="s">
        <v>108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f t="shared" si="20"/>
        <v>0</v>
      </c>
      <c r="I83" s="4">
        <f t="shared" si="19"/>
        <v>0</v>
      </c>
    </row>
    <row r="84" spans="2:9" x14ac:dyDescent="0.2">
      <c r="B84" s="16" t="s">
        <v>109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f t="shared" si="20"/>
        <v>0</v>
      </c>
      <c r="I84" s="4">
        <f t="shared" si="19"/>
        <v>0</v>
      </c>
    </row>
    <row r="85" spans="2:9" x14ac:dyDescent="0.2">
      <c r="B85" s="16" t="s">
        <v>110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f t="shared" si="20"/>
        <v>0</v>
      </c>
      <c r="I85" s="4">
        <f t="shared" si="19"/>
        <v>0</v>
      </c>
    </row>
    <row r="86" spans="2:9" x14ac:dyDescent="0.2">
      <c r="B86" s="10"/>
      <c r="C86" s="4"/>
      <c r="D86" s="4">
        <v>0</v>
      </c>
      <c r="E86" s="4">
        <v>0</v>
      </c>
      <c r="F86" s="4">
        <v>0</v>
      </c>
      <c r="G86" s="4">
        <v>0</v>
      </c>
      <c r="H86" s="4"/>
      <c r="I86" s="4"/>
    </row>
    <row r="87" spans="2:9" x14ac:dyDescent="0.2">
      <c r="B87" s="14" t="s">
        <v>111</v>
      </c>
      <c r="C87" s="3">
        <f>C88+C96+C106+C116+C126+C136+C140+C148+C152</f>
        <v>2228274427.2799997</v>
      </c>
      <c r="D87" s="3">
        <f t="shared" ref="D87:I87" si="21">D88+D96+D106+D116+D126+D136+D140+D148+D152</f>
        <v>225010976.52000007</v>
      </c>
      <c r="E87" s="3">
        <f t="shared" si="21"/>
        <v>-379253361.36000001</v>
      </c>
      <c r="F87" s="3">
        <f t="shared" si="21"/>
        <v>256718540.97999996</v>
      </c>
      <c r="G87" s="3">
        <f t="shared" si="21"/>
        <v>53336120.190000013</v>
      </c>
      <c r="H87" s="3">
        <f t="shared" si="21"/>
        <v>155812276.33000001</v>
      </c>
      <c r="I87" s="3">
        <f t="shared" si="21"/>
        <v>2384086703.6100001</v>
      </c>
    </row>
    <row r="88" spans="2:9" x14ac:dyDescent="0.2">
      <c r="B88" s="17" t="s">
        <v>39</v>
      </c>
      <c r="C88" s="3">
        <f>SUM(C89:C95)</f>
        <v>295990251.48000002</v>
      </c>
      <c r="D88" s="3">
        <f t="shared" ref="D88:I88" si="22">SUM(D89:D95)</f>
        <v>0</v>
      </c>
      <c r="E88" s="3">
        <f t="shared" si="22"/>
        <v>0</v>
      </c>
      <c r="F88" s="3">
        <f t="shared" si="22"/>
        <v>0</v>
      </c>
      <c r="G88" s="3">
        <f t="shared" si="22"/>
        <v>0</v>
      </c>
      <c r="H88" s="3">
        <f t="shared" si="22"/>
        <v>0</v>
      </c>
      <c r="I88" s="3">
        <f t="shared" si="22"/>
        <v>295990251.48000002</v>
      </c>
    </row>
    <row r="89" spans="2:9" x14ac:dyDescent="0.2">
      <c r="B89" s="16" t="s">
        <v>40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f t="shared" ref="H89:H95" si="23">SUM(D89:G89)</f>
        <v>0</v>
      </c>
      <c r="I89" s="4">
        <f t="shared" ref="I89:I95" si="24">C89+H89</f>
        <v>0</v>
      </c>
    </row>
    <row r="90" spans="2:9" x14ac:dyDescent="0.2">
      <c r="B90" s="16" t="s">
        <v>41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f t="shared" si="23"/>
        <v>0</v>
      </c>
      <c r="I90" s="4">
        <f t="shared" si="24"/>
        <v>0</v>
      </c>
    </row>
    <row r="91" spans="2:9" x14ac:dyDescent="0.2">
      <c r="B91" s="16" t="s">
        <v>42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f t="shared" si="23"/>
        <v>0</v>
      </c>
      <c r="I91" s="4">
        <f t="shared" si="24"/>
        <v>0</v>
      </c>
    </row>
    <row r="92" spans="2:9" x14ac:dyDescent="0.2">
      <c r="B92" s="16" t="s">
        <v>43</v>
      </c>
      <c r="C92" s="4">
        <v>295990251.48000002</v>
      </c>
      <c r="D92" s="4">
        <v>0</v>
      </c>
      <c r="E92" s="4">
        <v>0</v>
      </c>
      <c r="F92" s="4">
        <v>0</v>
      </c>
      <c r="G92" s="4">
        <v>0</v>
      </c>
      <c r="H92" s="4">
        <f t="shared" si="23"/>
        <v>0</v>
      </c>
      <c r="I92" s="4">
        <f t="shared" si="24"/>
        <v>295990251.48000002</v>
      </c>
    </row>
    <row r="93" spans="2:9" x14ac:dyDescent="0.2">
      <c r="B93" s="16" t="s">
        <v>44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f t="shared" si="23"/>
        <v>0</v>
      </c>
      <c r="I93" s="4">
        <f t="shared" si="24"/>
        <v>0</v>
      </c>
    </row>
    <row r="94" spans="2:9" x14ac:dyDescent="0.2">
      <c r="B94" s="16" t="s">
        <v>45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f t="shared" si="23"/>
        <v>0</v>
      </c>
      <c r="I94" s="4">
        <f t="shared" si="24"/>
        <v>0</v>
      </c>
    </row>
    <row r="95" spans="2:9" x14ac:dyDescent="0.2">
      <c r="B95" s="16" t="s">
        <v>46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f t="shared" si="23"/>
        <v>0</v>
      </c>
      <c r="I95" s="4">
        <f t="shared" si="24"/>
        <v>0</v>
      </c>
    </row>
    <row r="96" spans="2:9" x14ac:dyDescent="0.2">
      <c r="B96" s="17" t="s">
        <v>47</v>
      </c>
      <c r="C96" s="3">
        <f>SUM(C97:C105)</f>
        <v>59455302.799999997</v>
      </c>
      <c r="D96" s="3">
        <f t="shared" ref="D96:I96" si="25">SUM(D97:D105)</f>
        <v>0</v>
      </c>
      <c r="E96" s="3">
        <f t="shared" si="25"/>
        <v>-20981943.98</v>
      </c>
      <c r="F96" s="3">
        <f t="shared" si="25"/>
        <v>58480528.630000003</v>
      </c>
      <c r="G96" s="3">
        <f t="shared" si="25"/>
        <v>0</v>
      </c>
      <c r="H96" s="3">
        <f t="shared" si="25"/>
        <v>37498584.650000006</v>
      </c>
      <c r="I96" s="3">
        <f t="shared" si="25"/>
        <v>96953887.450000003</v>
      </c>
    </row>
    <row r="97" spans="2:9" x14ac:dyDescent="0.2">
      <c r="B97" s="16" t="s">
        <v>48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f t="shared" ref="H97:H105" si="26">SUM(D97:G97)</f>
        <v>0</v>
      </c>
      <c r="I97" s="4">
        <f t="shared" ref="I97:I105" si="27">C97+H97</f>
        <v>0</v>
      </c>
    </row>
    <row r="98" spans="2:9" x14ac:dyDescent="0.2">
      <c r="B98" s="16" t="s">
        <v>49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f t="shared" si="26"/>
        <v>0</v>
      </c>
      <c r="I98" s="4">
        <f t="shared" si="27"/>
        <v>0</v>
      </c>
    </row>
    <row r="99" spans="2:9" x14ac:dyDescent="0.2">
      <c r="B99" s="16" t="s">
        <v>50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f t="shared" si="26"/>
        <v>0</v>
      </c>
      <c r="I99" s="4">
        <f t="shared" si="27"/>
        <v>0</v>
      </c>
    </row>
    <row r="100" spans="2:9" x14ac:dyDescent="0.2">
      <c r="B100" s="16" t="s">
        <v>51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f t="shared" si="26"/>
        <v>0</v>
      </c>
      <c r="I100" s="4">
        <f t="shared" si="27"/>
        <v>0</v>
      </c>
    </row>
    <row r="101" spans="2:9" x14ac:dyDescent="0.2">
      <c r="B101" s="18" t="s">
        <v>52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f t="shared" si="26"/>
        <v>0</v>
      </c>
      <c r="I101" s="4">
        <f t="shared" si="27"/>
        <v>0</v>
      </c>
    </row>
    <row r="102" spans="2:9" x14ac:dyDescent="0.2">
      <c r="B102" s="16" t="s">
        <v>53</v>
      </c>
      <c r="C102" s="4">
        <v>0</v>
      </c>
      <c r="D102" s="4">
        <v>0</v>
      </c>
      <c r="E102" s="4">
        <v>0</v>
      </c>
      <c r="F102" s="4">
        <v>58480528.630000003</v>
      </c>
      <c r="G102" s="4">
        <v>0</v>
      </c>
      <c r="H102" s="4">
        <f t="shared" si="26"/>
        <v>58480528.630000003</v>
      </c>
      <c r="I102" s="4">
        <f t="shared" si="27"/>
        <v>58480528.630000003</v>
      </c>
    </row>
    <row r="103" spans="2:9" x14ac:dyDescent="0.2">
      <c r="B103" s="16" t="s">
        <v>54</v>
      </c>
      <c r="C103" s="4">
        <v>51533102.799999997</v>
      </c>
      <c r="D103" s="4">
        <v>0</v>
      </c>
      <c r="E103" s="4">
        <v>-20059743.98</v>
      </c>
      <c r="F103" s="4">
        <v>0</v>
      </c>
      <c r="G103" s="4">
        <v>0</v>
      </c>
      <c r="H103" s="4">
        <f t="shared" si="26"/>
        <v>-20059743.98</v>
      </c>
      <c r="I103" s="4">
        <f t="shared" si="27"/>
        <v>31473358.819999997</v>
      </c>
    </row>
    <row r="104" spans="2:9" x14ac:dyDescent="0.2">
      <c r="B104" s="16" t="s">
        <v>55</v>
      </c>
      <c r="C104" s="4">
        <v>7922200</v>
      </c>
      <c r="D104" s="4">
        <v>0</v>
      </c>
      <c r="E104" s="4">
        <v>-922200</v>
      </c>
      <c r="F104" s="4">
        <v>0</v>
      </c>
      <c r="G104" s="4">
        <v>0</v>
      </c>
      <c r="H104" s="4">
        <f t="shared" si="26"/>
        <v>-922200</v>
      </c>
      <c r="I104" s="4">
        <f t="shared" si="27"/>
        <v>7000000</v>
      </c>
    </row>
    <row r="105" spans="2:9" x14ac:dyDescent="0.2">
      <c r="B105" s="16" t="s">
        <v>56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f t="shared" si="26"/>
        <v>0</v>
      </c>
      <c r="I105" s="4">
        <f t="shared" si="27"/>
        <v>0</v>
      </c>
    </row>
    <row r="106" spans="2:9" x14ac:dyDescent="0.2">
      <c r="B106" s="17" t="s">
        <v>57</v>
      </c>
      <c r="C106" s="3">
        <f>SUM(C107:C115)</f>
        <v>231680209.99000001</v>
      </c>
      <c r="D106" s="3">
        <f t="shared" ref="D106:I106" si="28">SUM(D107:D115)</f>
        <v>18564022.129999999</v>
      </c>
      <c r="E106" s="3">
        <f t="shared" si="28"/>
        <v>-4513.34</v>
      </c>
      <c r="F106" s="3">
        <f t="shared" si="28"/>
        <v>54898405.210000008</v>
      </c>
      <c r="G106" s="3">
        <f t="shared" si="28"/>
        <v>-4000000</v>
      </c>
      <c r="H106" s="3">
        <f t="shared" si="28"/>
        <v>69457914</v>
      </c>
      <c r="I106" s="3">
        <f t="shared" si="28"/>
        <v>301138123.99000001</v>
      </c>
    </row>
    <row r="107" spans="2:9" x14ac:dyDescent="0.2">
      <c r="B107" s="16" t="s">
        <v>58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f t="shared" ref="H107:H115" si="29">SUM(D107:G107)</f>
        <v>0</v>
      </c>
      <c r="I107" s="4">
        <f t="shared" ref="I107:I115" si="30">C107+H107</f>
        <v>0</v>
      </c>
    </row>
    <row r="108" spans="2:9" x14ac:dyDescent="0.2">
      <c r="B108" s="16" t="s">
        <v>59</v>
      </c>
      <c r="C108" s="4">
        <v>4000000</v>
      </c>
      <c r="D108" s="4">
        <v>0</v>
      </c>
      <c r="E108" s="4">
        <v>0</v>
      </c>
      <c r="F108" s="4">
        <v>0</v>
      </c>
      <c r="G108" s="4">
        <v>-4000000</v>
      </c>
      <c r="H108" s="4">
        <f t="shared" si="29"/>
        <v>-4000000</v>
      </c>
      <c r="I108" s="4">
        <f t="shared" si="30"/>
        <v>0</v>
      </c>
    </row>
    <row r="109" spans="2:9" x14ac:dyDescent="0.2">
      <c r="B109" s="16" t="s">
        <v>60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f t="shared" si="29"/>
        <v>0</v>
      </c>
      <c r="I109" s="4">
        <f t="shared" si="30"/>
        <v>0</v>
      </c>
    </row>
    <row r="110" spans="2:9" x14ac:dyDescent="0.2">
      <c r="B110" s="16" t="s">
        <v>61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f t="shared" si="29"/>
        <v>0</v>
      </c>
      <c r="I110" s="4">
        <f t="shared" si="30"/>
        <v>0</v>
      </c>
    </row>
    <row r="111" spans="2:9" x14ac:dyDescent="0.2">
      <c r="B111" s="16" t="s">
        <v>62</v>
      </c>
      <c r="C111" s="4">
        <v>227153473.99000001</v>
      </c>
      <c r="D111" s="4">
        <v>18564022.129999999</v>
      </c>
      <c r="E111" s="4">
        <v>-4513.34</v>
      </c>
      <c r="F111" s="4">
        <v>54898405.210000008</v>
      </c>
      <c r="G111" s="4">
        <v>0</v>
      </c>
      <c r="H111" s="4">
        <f t="shared" si="29"/>
        <v>73457914</v>
      </c>
      <c r="I111" s="4">
        <f t="shared" si="30"/>
        <v>300611387.99000001</v>
      </c>
    </row>
    <row r="112" spans="2:9" x14ac:dyDescent="0.2">
      <c r="B112" s="16" t="s">
        <v>63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f t="shared" si="29"/>
        <v>0</v>
      </c>
      <c r="I112" s="4">
        <f t="shared" si="30"/>
        <v>0</v>
      </c>
    </row>
    <row r="113" spans="2:9" x14ac:dyDescent="0.2">
      <c r="B113" s="16" t="s">
        <v>64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f t="shared" si="29"/>
        <v>0</v>
      </c>
      <c r="I113" s="4">
        <f t="shared" si="30"/>
        <v>0</v>
      </c>
    </row>
    <row r="114" spans="2:9" x14ac:dyDescent="0.2">
      <c r="B114" s="16" t="s">
        <v>65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f t="shared" si="29"/>
        <v>0</v>
      </c>
      <c r="I114" s="4">
        <f t="shared" si="30"/>
        <v>0</v>
      </c>
    </row>
    <row r="115" spans="2:9" x14ac:dyDescent="0.2">
      <c r="B115" s="16" t="s">
        <v>66</v>
      </c>
      <c r="C115" s="4">
        <v>526736</v>
      </c>
      <c r="D115" s="4">
        <v>0</v>
      </c>
      <c r="E115" s="4">
        <v>0</v>
      </c>
      <c r="F115" s="4">
        <v>0</v>
      </c>
      <c r="G115" s="4">
        <v>0</v>
      </c>
      <c r="H115" s="4">
        <f t="shared" si="29"/>
        <v>0</v>
      </c>
      <c r="I115" s="4">
        <f t="shared" si="30"/>
        <v>526736</v>
      </c>
    </row>
    <row r="116" spans="2:9" x14ac:dyDescent="0.2">
      <c r="B116" s="17" t="s">
        <v>67</v>
      </c>
      <c r="C116" s="3">
        <f>SUM(C117:C125)</f>
        <v>429662994.19000006</v>
      </c>
      <c r="D116" s="3">
        <f t="shared" ref="D116:I116" si="31">SUM(D117:D125)</f>
        <v>13887897.689999999</v>
      </c>
      <c r="E116" s="3">
        <f t="shared" si="31"/>
        <v>-24288188.699999999</v>
      </c>
      <c r="F116" s="3">
        <f t="shared" si="31"/>
        <v>94982443.74000001</v>
      </c>
      <c r="G116" s="3">
        <f t="shared" si="31"/>
        <v>0</v>
      </c>
      <c r="H116" s="3">
        <f t="shared" si="31"/>
        <v>84582152.730000019</v>
      </c>
      <c r="I116" s="3">
        <f t="shared" si="31"/>
        <v>514245146.92000008</v>
      </c>
    </row>
    <row r="117" spans="2:9" x14ac:dyDescent="0.2">
      <c r="B117" s="16" t="s">
        <v>68</v>
      </c>
      <c r="C117" s="4">
        <v>23408376.329999998</v>
      </c>
      <c r="D117" s="4">
        <v>0</v>
      </c>
      <c r="E117" s="4">
        <v>-23408376.329999998</v>
      </c>
      <c r="F117" s="4">
        <v>0</v>
      </c>
      <c r="G117" s="4">
        <v>0</v>
      </c>
      <c r="H117" s="4">
        <f t="shared" ref="H117:H125" si="32">SUM(D117:G117)</f>
        <v>-23408376.329999998</v>
      </c>
      <c r="I117" s="4">
        <f t="shared" ref="I117:I125" si="33">C117+H117</f>
        <v>0</v>
      </c>
    </row>
    <row r="118" spans="2:9" x14ac:dyDescent="0.2">
      <c r="B118" s="16" t="s">
        <v>69</v>
      </c>
      <c r="C118" s="4">
        <v>406254617.86000007</v>
      </c>
      <c r="D118" s="4">
        <v>12569453.93</v>
      </c>
      <c r="E118" s="4">
        <v>-879812.37</v>
      </c>
      <c r="F118" s="4">
        <v>94982443.74000001</v>
      </c>
      <c r="G118" s="4">
        <v>0</v>
      </c>
      <c r="H118" s="4">
        <f t="shared" si="32"/>
        <v>106672085.30000001</v>
      </c>
      <c r="I118" s="4">
        <f t="shared" si="33"/>
        <v>512926703.16000009</v>
      </c>
    </row>
    <row r="119" spans="2:9" x14ac:dyDescent="0.2">
      <c r="B119" s="16" t="s">
        <v>70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f t="shared" si="32"/>
        <v>0</v>
      </c>
      <c r="I119" s="4">
        <f t="shared" si="33"/>
        <v>0</v>
      </c>
    </row>
    <row r="120" spans="2:9" x14ac:dyDescent="0.2">
      <c r="B120" s="16" t="s">
        <v>71</v>
      </c>
      <c r="C120" s="4">
        <v>0</v>
      </c>
      <c r="D120" s="4">
        <v>1318443.7599999998</v>
      </c>
      <c r="E120" s="4">
        <v>0</v>
      </c>
      <c r="F120" s="4">
        <v>0</v>
      </c>
      <c r="G120" s="4">
        <v>0</v>
      </c>
      <c r="H120" s="4">
        <f t="shared" si="32"/>
        <v>1318443.7599999998</v>
      </c>
      <c r="I120" s="4">
        <f t="shared" si="33"/>
        <v>1318443.7599999998</v>
      </c>
    </row>
    <row r="121" spans="2:9" x14ac:dyDescent="0.2">
      <c r="B121" s="16" t="s">
        <v>72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f t="shared" si="32"/>
        <v>0</v>
      </c>
      <c r="I121" s="4">
        <f t="shared" si="33"/>
        <v>0</v>
      </c>
    </row>
    <row r="122" spans="2:9" x14ac:dyDescent="0.2">
      <c r="B122" s="16" t="s">
        <v>73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f t="shared" si="32"/>
        <v>0</v>
      </c>
      <c r="I122" s="4">
        <f t="shared" si="33"/>
        <v>0</v>
      </c>
    </row>
    <row r="123" spans="2:9" x14ac:dyDescent="0.2">
      <c r="B123" s="16" t="s">
        <v>74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f t="shared" si="32"/>
        <v>0</v>
      </c>
      <c r="I123" s="4">
        <f t="shared" si="33"/>
        <v>0</v>
      </c>
    </row>
    <row r="124" spans="2:9" x14ac:dyDescent="0.2">
      <c r="B124" s="16" t="s">
        <v>75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f t="shared" si="32"/>
        <v>0</v>
      </c>
      <c r="I124" s="4">
        <f t="shared" si="33"/>
        <v>0</v>
      </c>
    </row>
    <row r="125" spans="2:9" x14ac:dyDescent="0.2">
      <c r="B125" s="16" t="s">
        <v>76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f t="shared" si="32"/>
        <v>0</v>
      </c>
      <c r="I125" s="4">
        <f t="shared" si="33"/>
        <v>0</v>
      </c>
    </row>
    <row r="126" spans="2:9" x14ac:dyDescent="0.2">
      <c r="B126" s="17" t="s">
        <v>77</v>
      </c>
      <c r="C126" s="3">
        <f>SUM(C127:C135)</f>
        <v>179792194.56999999</v>
      </c>
      <c r="D126" s="3">
        <f t="shared" ref="D126:I126" si="34">SUM(D127:D135)</f>
        <v>64335700.910000004</v>
      </c>
      <c r="E126" s="3">
        <f t="shared" si="34"/>
        <v>-9025735.8599999994</v>
      </c>
      <c r="F126" s="3">
        <f t="shared" si="34"/>
        <v>-30662044.780000001</v>
      </c>
      <c r="G126" s="3">
        <f t="shared" si="34"/>
        <v>-2474109.9500000002</v>
      </c>
      <c r="H126" s="3">
        <f t="shared" si="34"/>
        <v>22173810.320000004</v>
      </c>
      <c r="I126" s="3">
        <f t="shared" si="34"/>
        <v>201966004.88999999</v>
      </c>
    </row>
    <row r="127" spans="2:9" x14ac:dyDescent="0.2">
      <c r="B127" s="16" t="s">
        <v>78</v>
      </c>
      <c r="C127" s="4">
        <v>5958070.5600000005</v>
      </c>
      <c r="D127" s="4">
        <v>182000</v>
      </c>
      <c r="E127" s="4">
        <v>-2938086.75</v>
      </c>
      <c r="F127" s="4">
        <v>-182000</v>
      </c>
      <c r="G127" s="4">
        <v>0</v>
      </c>
      <c r="H127" s="4">
        <f t="shared" ref="H127:H135" si="35">SUM(D127:G127)</f>
        <v>-2938086.75</v>
      </c>
      <c r="I127" s="4">
        <f t="shared" ref="I127:I135" si="36">C127+H127</f>
        <v>3019983.8100000005</v>
      </c>
    </row>
    <row r="128" spans="2:9" x14ac:dyDescent="0.2">
      <c r="B128" s="16" t="s">
        <v>79</v>
      </c>
      <c r="C128" s="4">
        <v>8556000</v>
      </c>
      <c r="D128" s="4">
        <v>0</v>
      </c>
      <c r="E128" s="4">
        <v>0</v>
      </c>
      <c r="F128" s="4">
        <v>5301000</v>
      </c>
      <c r="G128" s="4">
        <v>0</v>
      </c>
      <c r="H128" s="4">
        <f t="shared" si="35"/>
        <v>5301000</v>
      </c>
      <c r="I128" s="4">
        <f t="shared" si="36"/>
        <v>13857000</v>
      </c>
    </row>
    <row r="129" spans="2:9" x14ac:dyDescent="0.2">
      <c r="B129" s="16" t="s">
        <v>80</v>
      </c>
      <c r="C129" s="4">
        <v>2474110</v>
      </c>
      <c r="D129" s="4">
        <v>0</v>
      </c>
      <c r="E129" s="4">
        <v>-0.05</v>
      </c>
      <c r="F129" s="4">
        <v>0</v>
      </c>
      <c r="G129" s="4">
        <v>-2474109.9500000002</v>
      </c>
      <c r="H129" s="4">
        <f t="shared" si="35"/>
        <v>-2474110</v>
      </c>
      <c r="I129" s="4">
        <f t="shared" si="36"/>
        <v>0</v>
      </c>
    </row>
    <row r="130" spans="2:9" x14ac:dyDescent="0.2">
      <c r="B130" s="16" t="s">
        <v>81</v>
      </c>
      <c r="C130" s="4">
        <v>139144014.00999999</v>
      </c>
      <c r="D130" s="4">
        <v>63435994.910000004</v>
      </c>
      <c r="E130" s="4">
        <v>0</v>
      </c>
      <c r="F130" s="4">
        <v>-35063338.780000001</v>
      </c>
      <c r="G130" s="4">
        <v>0</v>
      </c>
      <c r="H130" s="4">
        <f t="shared" si="35"/>
        <v>28372656.130000003</v>
      </c>
      <c r="I130" s="4">
        <f t="shared" si="36"/>
        <v>167516670.13999999</v>
      </c>
    </row>
    <row r="131" spans="2:9" x14ac:dyDescent="0.2">
      <c r="B131" s="16" t="s">
        <v>82</v>
      </c>
      <c r="C131" s="4">
        <v>3810000</v>
      </c>
      <c r="D131" s="4">
        <v>0</v>
      </c>
      <c r="E131" s="4">
        <v>0</v>
      </c>
      <c r="F131" s="4">
        <v>0</v>
      </c>
      <c r="G131" s="4">
        <v>0</v>
      </c>
      <c r="H131" s="4">
        <f t="shared" si="35"/>
        <v>0</v>
      </c>
      <c r="I131" s="4">
        <f t="shared" si="36"/>
        <v>3810000</v>
      </c>
    </row>
    <row r="132" spans="2:9" x14ac:dyDescent="0.2">
      <c r="B132" s="16" t="s">
        <v>83</v>
      </c>
      <c r="C132" s="4">
        <v>16000000</v>
      </c>
      <c r="D132" s="4">
        <v>717706</v>
      </c>
      <c r="E132" s="4">
        <v>-2523917.84</v>
      </c>
      <c r="F132" s="4">
        <v>-717706</v>
      </c>
      <c r="G132" s="4">
        <v>0</v>
      </c>
      <c r="H132" s="4">
        <f t="shared" si="35"/>
        <v>-2523917.84</v>
      </c>
      <c r="I132" s="4">
        <f t="shared" si="36"/>
        <v>13476082.16</v>
      </c>
    </row>
    <row r="133" spans="2:9" x14ac:dyDescent="0.2">
      <c r="B133" s="16" t="s">
        <v>84</v>
      </c>
      <c r="C133" s="4">
        <v>1350000</v>
      </c>
      <c r="D133" s="4">
        <v>0</v>
      </c>
      <c r="E133" s="4">
        <v>-1350000</v>
      </c>
      <c r="F133" s="4">
        <v>0</v>
      </c>
      <c r="G133" s="4">
        <v>0</v>
      </c>
      <c r="H133" s="4">
        <f t="shared" si="35"/>
        <v>-1350000</v>
      </c>
      <c r="I133" s="4">
        <f t="shared" si="36"/>
        <v>0</v>
      </c>
    </row>
    <row r="134" spans="2:9" x14ac:dyDescent="0.2">
      <c r="B134" s="16" t="s">
        <v>85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f t="shared" si="35"/>
        <v>0</v>
      </c>
      <c r="I134" s="4">
        <f t="shared" si="36"/>
        <v>0</v>
      </c>
    </row>
    <row r="135" spans="2:9" x14ac:dyDescent="0.2">
      <c r="B135" s="16" t="s">
        <v>86</v>
      </c>
      <c r="C135" s="4">
        <v>2500000</v>
      </c>
      <c r="D135" s="4">
        <v>0</v>
      </c>
      <c r="E135" s="4">
        <v>-2213731.2199999997</v>
      </c>
      <c r="F135" s="4">
        <v>0</v>
      </c>
      <c r="G135" s="4">
        <v>0</v>
      </c>
      <c r="H135" s="4">
        <f t="shared" si="35"/>
        <v>-2213731.2199999997</v>
      </c>
      <c r="I135" s="4">
        <f t="shared" si="36"/>
        <v>286268.78000000026</v>
      </c>
    </row>
    <row r="136" spans="2:9" x14ac:dyDescent="0.2">
      <c r="B136" s="17" t="s">
        <v>87</v>
      </c>
      <c r="C136" s="3">
        <f>SUM(C137:C139)</f>
        <v>463677431.61000001</v>
      </c>
      <c r="D136" s="3">
        <f t="shared" ref="D136:I136" si="37">SUM(D137:D139)</f>
        <v>128046885.21000004</v>
      </c>
      <c r="E136" s="3">
        <f t="shared" si="37"/>
        <v>-8504144.2499999963</v>
      </c>
      <c r="F136" s="3">
        <f t="shared" si="37"/>
        <v>79195678.759999961</v>
      </c>
      <c r="G136" s="3">
        <f t="shared" si="37"/>
        <v>0</v>
      </c>
      <c r="H136" s="3">
        <f t="shared" si="37"/>
        <v>198738419.72</v>
      </c>
      <c r="I136" s="3">
        <f t="shared" si="37"/>
        <v>662415851.32999992</v>
      </c>
    </row>
    <row r="137" spans="2:9" x14ac:dyDescent="0.2">
      <c r="B137" s="16" t="s">
        <v>88</v>
      </c>
      <c r="C137" s="4">
        <v>307292874.80000001</v>
      </c>
      <c r="D137" s="4">
        <v>85889645.710000038</v>
      </c>
      <c r="E137" s="4">
        <v>-6075827.4199999971</v>
      </c>
      <c r="F137" s="4">
        <v>48654965.599999964</v>
      </c>
      <c r="G137" s="4">
        <v>0</v>
      </c>
      <c r="H137" s="4">
        <f t="shared" ref="H137:H139" si="38">SUM(D137:G137)</f>
        <v>128468783.89</v>
      </c>
      <c r="I137" s="4">
        <f t="shared" ref="I137:I139" si="39">C137+H137</f>
        <v>435761658.69</v>
      </c>
    </row>
    <row r="138" spans="2:9" x14ac:dyDescent="0.2">
      <c r="B138" s="16" t="s">
        <v>89</v>
      </c>
      <c r="C138" s="4">
        <v>156384556.81</v>
      </c>
      <c r="D138" s="4">
        <v>42157239.500000007</v>
      </c>
      <c r="E138" s="4">
        <v>-2428316.83</v>
      </c>
      <c r="F138" s="4">
        <v>30540713.159999989</v>
      </c>
      <c r="G138" s="4">
        <v>0</v>
      </c>
      <c r="H138" s="4">
        <f t="shared" si="38"/>
        <v>70269635.829999998</v>
      </c>
      <c r="I138" s="4">
        <f t="shared" si="39"/>
        <v>226654192.63999999</v>
      </c>
    </row>
    <row r="139" spans="2:9" x14ac:dyDescent="0.2">
      <c r="B139" s="16" t="s">
        <v>90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f t="shared" si="38"/>
        <v>0</v>
      </c>
      <c r="I139" s="4">
        <f t="shared" si="39"/>
        <v>0</v>
      </c>
    </row>
    <row r="140" spans="2:9" x14ac:dyDescent="0.2">
      <c r="B140" s="17" t="s">
        <v>91</v>
      </c>
      <c r="C140" s="3">
        <f>SUM(C141:C147)</f>
        <v>270056151.63999999</v>
      </c>
      <c r="D140" s="3">
        <f t="shared" ref="D140:I140" si="40">SUM(D141:D147)</f>
        <v>176470.58</v>
      </c>
      <c r="E140" s="3">
        <f t="shared" si="40"/>
        <v>-312447090.30000001</v>
      </c>
      <c r="F140" s="3">
        <f t="shared" si="40"/>
        <v>-176470.58</v>
      </c>
      <c r="G140" s="3">
        <f t="shared" si="40"/>
        <v>59810230.140000015</v>
      </c>
      <c r="H140" s="3">
        <f t="shared" si="40"/>
        <v>-252636860.16</v>
      </c>
      <c r="I140" s="3">
        <f t="shared" si="40"/>
        <v>17419291.479999989</v>
      </c>
    </row>
    <row r="141" spans="2:9" x14ac:dyDescent="0.2">
      <c r="B141" s="16" t="s">
        <v>92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f t="shared" ref="H141:H147" si="41">SUM(D141:G141)</f>
        <v>0</v>
      </c>
      <c r="I141" s="4">
        <f t="shared" ref="I141:I147" si="42">C141+H141</f>
        <v>0</v>
      </c>
    </row>
    <row r="142" spans="2:9" x14ac:dyDescent="0.2">
      <c r="B142" s="16" t="s">
        <v>93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f t="shared" si="41"/>
        <v>0</v>
      </c>
      <c r="I142" s="4">
        <f t="shared" si="42"/>
        <v>0</v>
      </c>
    </row>
    <row r="143" spans="2:9" x14ac:dyDescent="0.2">
      <c r="B143" s="16" t="s">
        <v>94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f t="shared" si="41"/>
        <v>0</v>
      </c>
      <c r="I143" s="4">
        <f t="shared" si="42"/>
        <v>0</v>
      </c>
    </row>
    <row r="144" spans="2:9" x14ac:dyDescent="0.2">
      <c r="B144" s="16" t="s">
        <v>95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f t="shared" si="41"/>
        <v>0</v>
      </c>
      <c r="I144" s="4">
        <f t="shared" si="42"/>
        <v>0</v>
      </c>
    </row>
    <row r="145" spans="2:9" x14ac:dyDescent="0.2">
      <c r="B145" s="16" t="s">
        <v>96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f t="shared" si="41"/>
        <v>0</v>
      </c>
      <c r="I145" s="4">
        <f t="shared" si="42"/>
        <v>0</v>
      </c>
    </row>
    <row r="146" spans="2:9" x14ac:dyDescent="0.2">
      <c r="B146" s="16" t="s">
        <v>97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f t="shared" si="41"/>
        <v>0</v>
      </c>
      <c r="I146" s="4">
        <f t="shared" si="42"/>
        <v>0</v>
      </c>
    </row>
    <row r="147" spans="2:9" x14ac:dyDescent="0.2">
      <c r="B147" s="16" t="s">
        <v>98</v>
      </c>
      <c r="C147" s="4">
        <v>270056151.63999999</v>
      </c>
      <c r="D147" s="4">
        <v>176470.58</v>
      </c>
      <c r="E147" s="4">
        <v>-312447090.30000001</v>
      </c>
      <c r="F147" s="4">
        <v>-176470.58</v>
      </c>
      <c r="G147" s="4">
        <v>59810230.140000015</v>
      </c>
      <c r="H147" s="4">
        <f t="shared" si="41"/>
        <v>-252636860.16</v>
      </c>
      <c r="I147" s="4">
        <f t="shared" si="42"/>
        <v>17419291.479999989</v>
      </c>
    </row>
    <row r="148" spans="2:9" x14ac:dyDescent="0.2">
      <c r="B148" s="17" t="s">
        <v>99</v>
      </c>
      <c r="C148" s="3">
        <f>SUM(C149:C151)</f>
        <v>0</v>
      </c>
      <c r="D148" s="3">
        <f t="shared" ref="D148:I148" si="43">SUM(D149:D151)</f>
        <v>0</v>
      </c>
      <c r="E148" s="3">
        <f t="shared" si="43"/>
        <v>0</v>
      </c>
      <c r="F148" s="3">
        <f t="shared" si="43"/>
        <v>0</v>
      </c>
      <c r="G148" s="3">
        <f t="shared" si="43"/>
        <v>0</v>
      </c>
      <c r="H148" s="3">
        <f t="shared" si="43"/>
        <v>0</v>
      </c>
      <c r="I148" s="3">
        <f t="shared" si="43"/>
        <v>0</v>
      </c>
    </row>
    <row r="149" spans="2:9" x14ac:dyDescent="0.2">
      <c r="B149" s="16" t="s">
        <v>100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f t="shared" ref="H149:H151" si="44">SUM(D149:G149)</f>
        <v>0</v>
      </c>
      <c r="I149" s="4">
        <f t="shared" ref="I149:I151" si="45">C149+H149</f>
        <v>0</v>
      </c>
    </row>
    <row r="150" spans="2:9" x14ac:dyDescent="0.2">
      <c r="B150" s="16" t="s">
        <v>101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f t="shared" si="44"/>
        <v>0</v>
      </c>
      <c r="I150" s="4">
        <f t="shared" si="45"/>
        <v>0</v>
      </c>
    </row>
    <row r="151" spans="2:9" x14ac:dyDescent="0.2">
      <c r="B151" s="16" t="s">
        <v>102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f t="shared" si="44"/>
        <v>0</v>
      </c>
      <c r="I151" s="4">
        <f t="shared" si="45"/>
        <v>0</v>
      </c>
    </row>
    <row r="152" spans="2:9" x14ac:dyDescent="0.2">
      <c r="B152" s="17" t="s">
        <v>103</v>
      </c>
      <c r="C152" s="3">
        <f>SUM(C153:C159)</f>
        <v>297959891</v>
      </c>
      <c r="D152" s="3">
        <f t="shared" ref="D152:I152" si="46">SUM(D153:D159)</f>
        <v>0</v>
      </c>
      <c r="E152" s="3">
        <f t="shared" si="46"/>
        <v>-4001744.93</v>
      </c>
      <c r="F152" s="3">
        <f t="shared" si="46"/>
        <v>0</v>
      </c>
      <c r="G152" s="3">
        <f t="shared" si="46"/>
        <v>0</v>
      </c>
      <c r="H152" s="3">
        <f t="shared" si="46"/>
        <v>-4001744.93</v>
      </c>
      <c r="I152" s="3">
        <f t="shared" si="46"/>
        <v>293958146.07000005</v>
      </c>
    </row>
    <row r="153" spans="2:9" x14ac:dyDescent="0.2">
      <c r="B153" s="16" t="s">
        <v>104</v>
      </c>
      <c r="C153" s="4">
        <v>139621380.77000001</v>
      </c>
      <c r="D153" s="4">
        <v>0</v>
      </c>
      <c r="E153" s="4">
        <v>-4001744.93</v>
      </c>
      <c r="F153" s="4">
        <v>0</v>
      </c>
      <c r="G153" s="4">
        <v>0</v>
      </c>
      <c r="H153" s="4">
        <f t="shared" ref="H153:H159" si="47">SUM(D153:G153)</f>
        <v>-4001744.93</v>
      </c>
      <c r="I153" s="4">
        <f t="shared" ref="I153:I159" si="48">C153+H153</f>
        <v>135619635.84</v>
      </c>
    </row>
    <row r="154" spans="2:9" x14ac:dyDescent="0.2">
      <c r="B154" s="16" t="s">
        <v>105</v>
      </c>
      <c r="C154" s="4">
        <v>156188510.23000002</v>
      </c>
      <c r="D154" s="4">
        <v>0</v>
      </c>
      <c r="E154" s="4">
        <v>0</v>
      </c>
      <c r="F154" s="4">
        <v>0</v>
      </c>
      <c r="G154" s="4">
        <v>0</v>
      </c>
      <c r="H154" s="4">
        <f t="shared" si="47"/>
        <v>0</v>
      </c>
      <c r="I154" s="4">
        <f t="shared" si="48"/>
        <v>156188510.23000002</v>
      </c>
    </row>
    <row r="155" spans="2:9" x14ac:dyDescent="0.2">
      <c r="B155" s="16" t="s">
        <v>106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f t="shared" si="47"/>
        <v>0</v>
      </c>
      <c r="I155" s="4">
        <f t="shared" si="48"/>
        <v>0</v>
      </c>
    </row>
    <row r="156" spans="2:9" x14ac:dyDescent="0.2">
      <c r="B156" s="18" t="s">
        <v>107</v>
      </c>
      <c r="C156" s="4">
        <v>150000</v>
      </c>
      <c r="D156" s="4">
        <v>0</v>
      </c>
      <c r="E156" s="4">
        <v>0</v>
      </c>
      <c r="F156" s="4">
        <v>0</v>
      </c>
      <c r="G156" s="4">
        <v>0</v>
      </c>
      <c r="H156" s="4">
        <f t="shared" si="47"/>
        <v>0</v>
      </c>
      <c r="I156" s="4">
        <f t="shared" si="48"/>
        <v>150000</v>
      </c>
    </row>
    <row r="157" spans="2:9" x14ac:dyDescent="0.2">
      <c r="B157" s="16" t="s">
        <v>108</v>
      </c>
      <c r="C157" s="4">
        <v>2000000</v>
      </c>
      <c r="D157" s="4">
        <v>0</v>
      </c>
      <c r="E157" s="4">
        <v>0</v>
      </c>
      <c r="F157" s="4">
        <v>0</v>
      </c>
      <c r="G157" s="4">
        <v>0</v>
      </c>
      <c r="H157" s="4">
        <f t="shared" si="47"/>
        <v>0</v>
      </c>
      <c r="I157" s="4">
        <f t="shared" si="48"/>
        <v>2000000</v>
      </c>
    </row>
    <row r="158" spans="2:9" x14ac:dyDescent="0.2">
      <c r="B158" s="16" t="s">
        <v>109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f t="shared" si="47"/>
        <v>0</v>
      </c>
      <c r="I158" s="4">
        <f t="shared" si="48"/>
        <v>0</v>
      </c>
    </row>
    <row r="159" spans="2:9" x14ac:dyDescent="0.2">
      <c r="B159" s="16" t="s">
        <v>110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f t="shared" si="47"/>
        <v>0</v>
      </c>
      <c r="I159" s="4">
        <f t="shared" si="48"/>
        <v>0</v>
      </c>
    </row>
    <row r="160" spans="2:9" x14ac:dyDescent="0.2">
      <c r="B160" s="11"/>
      <c r="C160" s="5"/>
      <c r="D160" s="5"/>
      <c r="E160" s="5"/>
      <c r="F160" s="5"/>
      <c r="G160" s="5"/>
      <c r="H160" s="5"/>
      <c r="I160" s="5"/>
    </row>
    <row r="161" spans="2:9" x14ac:dyDescent="0.2">
      <c r="B161" s="15" t="s">
        <v>112</v>
      </c>
      <c r="C161" s="6">
        <f>C87+C13</f>
        <v>8670169298.0400009</v>
      </c>
      <c r="D161" s="6">
        <f t="shared" ref="D161:I161" si="49">D87+D13</f>
        <v>3438118816.6829333</v>
      </c>
      <c r="E161" s="6">
        <f t="shared" si="49"/>
        <v>-740173024.62</v>
      </c>
      <c r="F161" s="6">
        <f t="shared" si="49"/>
        <v>699691907.17426705</v>
      </c>
      <c r="G161" s="6">
        <f t="shared" si="49"/>
        <v>3348497663.2872005</v>
      </c>
      <c r="H161" s="6">
        <f t="shared" si="49"/>
        <v>3362146737.04</v>
      </c>
      <c r="I161" s="6">
        <f t="shared" si="49"/>
        <v>12032316035.08</v>
      </c>
    </row>
    <row r="162" spans="2:9" x14ac:dyDescent="0.2">
      <c r="B162" s="12"/>
      <c r="C162" s="7"/>
      <c r="D162" s="7"/>
      <c r="E162" s="7"/>
      <c r="F162" s="7"/>
      <c r="G162" s="7"/>
      <c r="H162" s="7"/>
      <c r="I162" s="7"/>
    </row>
  </sheetData>
  <protectedRanges>
    <protectedRange sqref="C13:I13 C87:I87" name="Rango1_2_1"/>
  </protectedRanges>
  <mergeCells count="9">
    <mergeCell ref="B9:I9"/>
    <mergeCell ref="B10:I10"/>
    <mergeCell ref="D11:H11"/>
    <mergeCell ref="B1:D1"/>
    <mergeCell ref="B2:D2"/>
    <mergeCell ref="B3:D3"/>
    <mergeCell ref="B6:I6"/>
    <mergeCell ref="B7:I7"/>
    <mergeCell ref="B8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showGridLines="0" workbookViewId="0">
      <selection activeCell="B3" sqref="B3:D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131" t="str">
        <f>'Notas de Disciplina Financiera'!A1</f>
        <v>Municipio de León</v>
      </c>
      <c r="C1" s="131"/>
      <c r="D1" s="131"/>
      <c r="E1" s="40" t="s">
        <v>0</v>
      </c>
      <c r="F1" s="41">
        <f>'Notas de Disciplina Financiera'!D1</f>
        <v>2024</v>
      </c>
    </row>
    <row r="2" spans="1:6" x14ac:dyDescent="0.2">
      <c r="B2" s="131" t="s">
        <v>1</v>
      </c>
      <c r="C2" s="131"/>
      <c r="D2" s="131"/>
      <c r="E2" s="40" t="s">
        <v>2</v>
      </c>
      <c r="F2" s="41" t="str">
        <f>'Notas de Disciplina Financiera'!D2</f>
        <v>Trimestral</v>
      </c>
    </row>
    <row r="3" spans="1:6" x14ac:dyDescent="0.2">
      <c r="B3" s="131" t="str">
        <f>'Notas de Disciplina Financiera'!A3</f>
        <v>Correspondiente del 01 de Enero al 30 de Junio de 2024</v>
      </c>
      <c r="C3" s="131"/>
      <c r="D3" s="131"/>
      <c r="E3" s="40" t="s">
        <v>4</v>
      </c>
      <c r="F3" s="41">
        <f>'Notas de Disciplina Financiera'!D3</f>
        <v>2</v>
      </c>
    </row>
    <row r="5" spans="1:6" ht="12" thickBot="1" x14ac:dyDescent="0.25">
      <c r="C5" s="43" t="s">
        <v>113</v>
      </c>
    </row>
    <row r="6" spans="1:6" x14ac:dyDescent="0.2">
      <c r="B6" s="143" t="str">
        <f>B1</f>
        <v>Municipio de León</v>
      </c>
      <c r="C6" s="144"/>
      <c r="D6" s="144"/>
      <c r="E6" s="144"/>
      <c r="F6" s="145"/>
    </row>
    <row r="7" spans="1:6" x14ac:dyDescent="0.2">
      <c r="B7" s="146" t="s">
        <v>114</v>
      </c>
      <c r="C7" s="147"/>
      <c r="D7" s="147"/>
      <c r="E7" s="147"/>
      <c r="F7" s="148"/>
    </row>
    <row r="8" spans="1:6" x14ac:dyDescent="0.2">
      <c r="B8" s="149" t="s">
        <v>224</v>
      </c>
      <c r="C8" s="150"/>
      <c r="D8" s="150"/>
      <c r="E8" s="150"/>
      <c r="F8" s="151"/>
    </row>
    <row r="9" spans="1:6" ht="22.5" x14ac:dyDescent="0.2">
      <c r="B9" s="141" t="s">
        <v>115</v>
      </c>
      <c r="C9" s="142" t="s">
        <v>116</v>
      </c>
      <c r="D9" s="66" t="s">
        <v>117</v>
      </c>
      <c r="E9" s="66" t="s">
        <v>118</v>
      </c>
      <c r="F9" s="67" t="s">
        <v>119</v>
      </c>
    </row>
    <row r="10" spans="1:6" x14ac:dyDescent="0.2">
      <c r="A10" s="42"/>
      <c r="B10" s="141"/>
      <c r="C10" s="142"/>
      <c r="D10" s="66" t="s">
        <v>120</v>
      </c>
      <c r="E10" s="66" t="s">
        <v>121</v>
      </c>
      <c r="F10" s="67" t="s">
        <v>122</v>
      </c>
    </row>
    <row r="11" spans="1:6" x14ac:dyDescent="0.2">
      <c r="B11" s="51"/>
      <c r="C11" s="52" t="s">
        <v>123</v>
      </c>
      <c r="D11" s="53">
        <f>SUM(D12:D20)</f>
        <v>0</v>
      </c>
      <c r="E11" s="53">
        <f t="shared" ref="E11:F11" si="0">SUM(E12:E20)</f>
        <v>0</v>
      </c>
      <c r="F11" s="54">
        <f t="shared" si="0"/>
        <v>0</v>
      </c>
    </row>
    <row r="12" spans="1:6" x14ac:dyDescent="0.2">
      <c r="B12" s="55">
        <v>1000</v>
      </c>
      <c r="C12" s="56" t="s">
        <v>124</v>
      </c>
      <c r="D12" s="57">
        <v>0</v>
      </c>
      <c r="E12" s="57">
        <v>0</v>
      </c>
      <c r="F12" s="58">
        <v>0</v>
      </c>
    </row>
    <row r="13" spans="1:6" x14ac:dyDescent="0.2">
      <c r="B13" s="55">
        <v>2000</v>
      </c>
      <c r="C13" s="56" t="s">
        <v>125</v>
      </c>
      <c r="D13" s="57">
        <v>0</v>
      </c>
      <c r="E13" s="57">
        <v>0</v>
      </c>
      <c r="F13" s="58">
        <v>0</v>
      </c>
    </row>
    <row r="14" spans="1:6" x14ac:dyDescent="0.2">
      <c r="B14" s="55">
        <v>3000</v>
      </c>
      <c r="C14" s="56" t="s">
        <v>126</v>
      </c>
      <c r="D14" s="57">
        <v>0</v>
      </c>
      <c r="E14" s="57">
        <v>0</v>
      </c>
      <c r="F14" s="58">
        <v>0</v>
      </c>
    </row>
    <row r="15" spans="1:6" x14ac:dyDescent="0.2">
      <c r="B15" s="55">
        <v>4000</v>
      </c>
      <c r="C15" s="56" t="s">
        <v>127</v>
      </c>
      <c r="D15" s="57">
        <v>0</v>
      </c>
      <c r="E15" s="57">
        <v>0</v>
      </c>
      <c r="F15" s="58">
        <v>0</v>
      </c>
    </row>
    <row r="16" spans="1:6" x14ac:dyDescent="0.2">
      <c r="B16" s="55">
        <v>5000</v>
      </c>
      <c r="C16" s="56" t="s">
        <v>128</v>
      </c>
      <c r="D16" s="57">
        <v>0</v>
      </c>
      <c r="E16" s="57">
        <v>0</v>
      </c>
      <c r="F16" s="58">
        <v>0</v>
      </c>
    </row>
    <row r="17" spans="2:6" x14ac:dyDescent="0.2">
      <c r="B17" s="55">
        <v>6000</v>
      </c>
      <c r="C17" s="56" t="s">
        <v>129</v>
      </c>
      <c r="D17" s="57">
        <v>0</v>
      </c>
      <c r="E17" s="57">
        <v>0</v>
      </c>
      <c r="F17" s="58">
        <v>0</v>
      </c>
    </row>
    <row r="18" spans="2:6" x14ac:dyDescent="0.2">
      <c r="B18" s="55">
        <v>7000</v>
      </c>
      <c r="C18" s="56" t="s">
        <v>130</v>
      </c>
      <c r="D18" s="57">
        <v>0</v>
      </c>
      <c r="E18" s="57">
        <v>0</v>
      </c>
      <c r="F18" s="58">
        <v>0</v>
      </c>
    </row>
    <row r="19" spans="2:6" x14ac:dyDescent="0.2">
      <c r="B19" s="55">
        <v>8000</v>
      </c>
      <c r="C19" s="56" t="s">
        <v>131</v>
      </c>
      <c r="D19" s="57">
        <v>0</v>
      </c>
      <c r="E19" s="57">
        <v>0</v>
      </c>
      <c r="F19" s="58">
        <v>0</v>
      </c>
    </row>
    <row r="20" spans="2:6" x14ac:dyDescent="0.2">
      <c r="B20" s="55">
        <v>9000</v>
      </c>
      <c r="C20" s="56" t="s">
        <v>132</v>
      </c>
      <c r="D20" s="57">
        <v>0</v>
      </c>
      <c r="E20" s="57">
        <v>0</v>
      </c>
      <c r="F20" s="58">
        <v>0</v>
      </c>
    </row>
    <row r="21" spans="2:6" x14ac:dyDescent="0.2">
      <c r="B21" s="55"/>
      <c r="C21" s="59" t="s">
        <v>133</v>
      </c>
      <c r="D21" s="60">
        <f>SUM(D22:D30)</f>
        <v>0</v>
      </c>
      <c r="E21" s="60">
        <f t="shared" ref="E21:F21" si="1">SUM(E22:E30)</f>
        <v>0</v>
      </c>
      <c r="F21" s="61">
        <f t="shared" si="1"/>
        <v>0</v>
      </c>
    </row>
    <row r="22" spans="2:6" x14ac:dyDescent="0.2">
      <c r="B22" s="55">
        <v>1000</v>
      </c>
      <c r="C22" s="56" t="s">
        <v>124</v>
      </c>
      <c r="D22" s="57">
        <v>0</v>
      </c>
      <c r="E22" s="57">
        <v>0</v>
      </c>
      <c r="F22" s="58">
        <v>0</v>
      </c>
    </row>
    <row r="23" spans="2:6" x14ac:dyDescent="0.2">
      <c r="B23" s="55">
        <v>2000</v>
      </c>
      <c r="C23" s="56" t="s">
        <v>125</v>
      </c>
      <c r="D23" s="57">
        <v>0</v>
      </c>
      <c r="E23" s="57">
        <v>0</v>
      </c>
      <c r="F23" s="58">
        <v>0</v>
      </c>
    </row>
    <row r="24" spans="2:6" x14ac:dyDescent="0.2">
      <c r="B24" s="55">
        <v>3000</v>
      </c>
      <c r="C24" s="56" t="s">
        <v>126</v>
      </c>
      <c r="D24" s="57">
        <v>0</v>
      </c>
      <c r="E24" s="57">
        <v>0</v>
      </c>
      <c r="F24" s="58">
        <v>0</v>
      </c>
    </row>
    <row r="25" spans="2:6" x14ac:dyDescent="0.2">
      <c r="B25" s="55">
        <v>4000</v>
      </c>
      <c r="C25" s="56" t="s">
        <v>127</v>
      </c>
      <c r="D25" s="57">
        <v>0</v>
      </c>
      <c r="E25" s="57">
        <v>0</v>
      </c>
      <c r="F25" s="58">
        <v>0</v>
      </c>
    </row>
    <row r="26" spans="2:6" x14ac:dyDescent="0.2">
      <c r="B26" s="55">
        <v>5000</v>
      </c>
      <c r="C26" s="56" t="s">
        <v>128</v>
      </c>
      <c r="D26" s="57">
        <v>0</v>
      </c>
      <c r="E26" s="57">
        <v>0</v>
      </c>
      <c r="F26" s="58">
        <v>0</v>
      </c>
    </row>
    <row r="27" spans="2:6" x14ac:dyDescent="0.2">
      <c r="B27" s="55">
        <v>6000</v>
      </c>
      <c r="C27" s="56" t="s">
        <v>129</v>
      </c>
      <c r="D27" s="57">
        <v>0</v>
      </c>
      <c r="E27" s="57">
        <v>0</v>
      </c>
      <c r="F27" s="58">
        <v>0</v>
      </c>
    </row>
    <row r="28" spans="2:6" x14ac:dyDescent="0.2">
      <c r="B28" s="55">
        <v>7000</v>
      </c>
      <c r="C28" s="56" t="s">
        <v>130</v>
      </c>
      <c r="D28" s="57">
        <v>0</v>
      </c>
      <c r="E28" s="57">
        <v>0</v>
      </c>
      <c r="F28" s="58">
        <v>0</v>
      </c>
    </row>
    <row r="29" spans="2:6" x14ac:dyDescent="0.2">
      <c r="B29" s="55">
        <v>8000</v>
      </c>
      <c r="C29" s="56" t="s">
        <v>131</v>
      </c>
      <c r="D29" s="57">
        <v>0</v>
      </c>
      <c r="E29" s="57">
        <v>0</v>
      </c>
      <c r="F29" s="58">
        <v>0</v>
      </c>
    </row>
    <row r="30" spans="2:6" x14ac:dyDescent="0.2">
      <c r="B30" s="62">
        <v>9000</v>
      </c>
      <c r="C30" s="63" t="s">
        <v>132</v>
      </c>
      <c r="D30" s="64">
        <v>0</v>
      </c>
      <c r="E30" s="64">
        <v>0</v>
      </c>
      <c r="F30" s="65">
        <v>0</v>
      </c>
    </row>
    <row r="31" spans="2:6" ht="12" thickBot="1" x14ac:dyDescent="0.25">
      <c r="B31" s="47"/>
      <c r="C31" s="48" t="s">
        <v>36</v>
      </c>
      <c r="D31" s="49">
        <f>D11+D21</f>
        <v>0</v>
      </c>
      <c r="E31" s="49">
        <f t="shared" ref="E31:F31" si="2">E11+E21</f>
        <v>0</v>
      </c>
      <c r="F31" s="50">
        <f t="shared" si="2"/>
        <v>0</v>
      </c>
    </row>
    <row r="33" spans="3:3" x14ac:dyDescent="0.2">
      <c r="C33" s="68"/>
    </row>
    <row r="34" spans="3:3" ht="15" x14ac:dyDescent="0.25">
      <c r="C34" s="113" t="s">
        <v>225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pageMargins left="0.7" right="0.7" top="0.75" bottom="0.75" header="0.3" footer="0.3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showGridLines="0" workbookViewId="0">
      <selection activeCell="A6" sqref="A6"/>
    </sheetView>
  </sheetViews>
  <sheetFormatPr baseColWidth="10" defaultColWidth="12" defaultRowHeight="11.25" x14ac:dyDescent="0.2"/>
  <cols>
    <col min="1" max="1" width="2.6640625" style="1" customWidth="1"/>
    <col min="2" max="2" width="24.1640625" style="1" customWidth="1"/>
    <col min="3" max="3" width="46" style="1" customWidth="1"/>
    <col min="4" max="4" width="18.5" style="1" customWidth="1"/>
    <col min="5" max="5" width="13" style="1" bestFit="1" customWidth="1"/>
    <col min="6" max="6" width="22.5" style="1" bestFit="1" customWidth="1"/>
    <col min="7" max="7" width="14.33203125" style="1" bestFit="1" customWidth="1"/>
    <col min="8" max="8" width="14.83203125" style="1" bestFit="1" customWidth="1"/>
    <col min="9" max="10" width="12.1640625" style="1" bestFit="1" customWidth="1"/>
    <col min="11" max="18" width="12" style="1"/>
    <col min="19" max="19" width="13.33203125" style="1" customWidth="1"/>
    <col min="20" max="16384" width="12" style="1"/>
  </cols>
  <sheetData>
    <row r="1" spans="1:10" x14ac:dyDescent="0.2">
      <c r="B1" s="131" t="str">
        <f>'Notas de Disciplina Financiera'!A1</f>
        <v>Municipio de León</v>
      </c>
      <c r="C1" s="131"/>
      <c r="D1" s="131"/>
      <c r="E1" s="40" t="s">
        <v>0</v>
      </c>
      <c r="F1" s="41">
        <f>'Notas de Disciplina Financiera'!D1</f>
        <v>2024</v>
      </c>
    </row>
    <row r="2" spans="1:10" x14ac:dyDescent="0.2">
      <c r="B2" s="131" t="s">
        <v>1</v>
      </c>
      <c r="C2" s="131"/>
      <c r="D2" s="131"/>
      <c r="E2" s="40" t="s">
        <v>2</v>
      </c>
      <c r="F2" s="41" t="str">
        <f>'Notas de Disciplina Financiera'!D2</f>
        <v>Trimestral</v>
      </c>
    </row>
    <row r="3" spans="1:10" x14ac:dyDescent="0.2">
      <c r="B3" s="131" t="str">
        <f>'Notas de Disciplina Financiera'!A3</f>
        <v>Correspondiente del 01 de Enero al 30 de Junio de 2024</v>
      </c>
      <c r="C3" s="131"/>
      <c r="D3" s="131"/>
      <c r="E3" s="40" t="s">
        <v>4</v>
      </c>
      <c r="F3" s="41">
        <f>+'Notas de Disciplina Financiera'!D3</f>
        <v>2</v>
      </c>
    </row>
    <row r="5" spans="1:10" x14ac:dyDescent="0.2">
      <c r="B5" s="43"/>
      <c r="C5" s="43" t="s">
        <v>16</v>
      </c>
    </row>
    <row r="8" spans="1:10" ht="70.5" customHeight="1" x14ac:dyDescent="0.2">
      <c r="B8" s="152" t="s">
        <v>226</v>
      </c>
      <c r="C8" s="152"/>
      <c r="D8" s="152"/>
      <c r="E8" s="152"/>
      <c r="F8" s="152"/>
    </row>
    <row r="9" spans="1:10" ht="12" thickBot="1" x14ac:dyDescent="0.25">
      <c r="A9" s="42"/>
      <c r="B9" s="46"/>
    </row>
    <row r="10" spans="1:10" ht="24" customHeight="1" thickBot="1" x14ac:dyDescent="0.25">
      <c r="B10" s="153" t="s">
        <v>138</v>
      </c>
      <c r="C10" s="153" t="s">
        <v>139</v>
      </c>
      <c r="D10" s="153" t="s">
        <v>140</v>
      </c>
      <c r="E10" s="153" t="s">
        <v>141</v>
      </c>
      <c r="F10" s="114" t="s">
        <v>142</v>
      </c>
      <c r="G10" s="115" t="s">
        <v>143</v>
      </c>
      <c r="H10" s="153" t="s">
        <v>144</v>
      </c>
      <c r="I10" s="153" t="s">
        <v>145</v>
      </c>
      <c r="J10" s="153" t="s">
        <v>146</v>
      </c>
    </row>
    <row r="11" spans="1:10" ht="24" customHeight="1" thickBot="1" x14ac:dyDescent="0.25">
      <c r="B11" s="154"/>
      <c r="C11" s="155"/>
      <c r="D11" s="155"/>
      <c r="E11" s="155"/>
      <c r="F11" s="116" t="s">
        <v>147</v>
      </c>
      <c r="G11" s="116" t="s">
        <v>147</v>
      </c>
      <c r="H11" s="155"/>
      <c r="I11" s="155"/>
      <c r="J11" s="155"/>
    </row>
    <row r="12" spans="1:10" ht="24" customHeight="1" x14ac:dyDescent="0.2">
      <c r="B12" s="156" t="s">
        <v>148</v>
      </c>
      <c r="C12" s="158" t="s">
        <v>149</v>
      </c>
      <c r="D12" s="156">
        <v>24776546014</v>
      </c>
      <c r="E12" s="156" t="s">
        <v>150</v>
      </c>
      <c r="F12" s="160">
        <v>609801665</v>
      </c>
      <c r="G12" s="160">
        <v>609801665</v>
      </c>
      <c r="H12" s="163">
        <v>300468792</v>
      </c>
      <c r="I12" s="156" t="s">
        <v>151</v>
      </c>
      <c r="J12" s="164" t="s">
        <v>152</v>
      </c>
    </row>
    <row r="13" spans="1:10" ht="24" customHeight="1" thickBot="1" x14ac:dyDescent="0.25">
      <c r="B13" s="157"/>
      <c r="C13" s="159"/>
      <c r="D13" s="157"/>
      <c r="E13" s="157"/>
      <c r="F13" s="161"/>
      <c r="G13" s="161"/>
      <c r="H13" s="161"/>
      <c r="I13" s="157"/>
      <c r="J13" s="157"/>
    </row>
    <row r="14" spans="1:10" ht="24" customHeight="1" thickBot="1" x14ac:dyDescent="0.25">
      <c r="B14" s="117" t="s">
        <v>153</v>
      </c>
      <c r="C14" s="118" t="s">
        <v>154</v>
      </c>
      <c r="D14" s="119">
        <v>11513</v>
      </c>
      <c r="E14" s="120" t="s">
        <v>150</v>
      </c>
      <c r="F14" s="121">
        <v>540000000</v>
      </c>
      <c r="G14" s="121">
        <v>540000000</v>
      </c>
      <c r="H14" s="121">
        <v>300000000</v>
      </c>
      <c r="I14" s="119" t="s">
        <v>155</v>
      </c>
      <c r="J14" s="120" t="s">
        <v>156</v>
      </c>
    </row>
    <row r="15" spans="1:10" ht="24" customHeight="1" thickBot="1" x14ac:dyDescent="0.25">
      <c r="B15" s="117" t="s">
        <v>148</v>
      </c>
      <c r="C15" s="118" t="s">
        <v>157</v>
      </c>
      <c r="D15" s="119">
        <v>67374996</v>
      </c>
      <c r="E15" s="120" t="s">
        <v>150</v>
      </c>
      <c r="F15" s="121">
        <v>255769230</v>
      </c>
      <c r="G15" s="121">
        <v>255769230</v>
      </c>
      <c r="H15" s="121">
        <v>161557750</v>
      </c>
      <c r="I15" s="119" t="s">
        <v>158</v>
      </c>
      <c r="J15" s="120" t="s">
        <v>159</v>
      </c>
    </row>
    <row r="16" spans="1:10" ht="24" customHeight="1" thickBot="1" x14ac:dyDescent="0.25">
      <c r="B16" s="117" t="s">
        <v>153</v>
      </c>
      <c r="C16" s="118" t="s">
        <v>160</v>
      </c>
      <c r="D16" s="119" t="s">
        <v>161</v>
      </c>
      <c r="E16" s="120" t="s">
        <v>150</v>
      </c>
      <c r="F16" s="121">
        <v>711578778</v>
      </c>
      <c r="G16" s="121">
        <v>690021676</v>
      </c>
      <c r="H16" s="121">
        <v>668862981</v>
      </c>
      <c r="I16" s="119" t="s">
        <v>162</v>
      </c>
      <c r="J16" s="120" t="s">
        <v>163</v>
      </c>
    </row>
    <row r="17" spans="2:10" ht="24" customHeight="1" thickBot="1" x14ac:dyDescent="0.25">
      <c r="B17" s="122" t="s">
        <v>164</v>
      </c>
      <c r="C17" s="123"/>
      <c r="D17" s="123"/>
      <c r="E17" s="124"/>
      <c r="F17" s="125">
        <v>2117149673</v>
      </c>
      <c r="G17" s="126">
        <v>2095592571</v>
      </c>
      <c r="H17" s="125">
        <v>1430889523</v>
      </c>
    </row>
    <row r="18" spans="2:10" ht="24" customHeight="1" x14ac:dyDescent="0.2"/>
    <row r="19" spans="2:10" ht="24" customHeight="1" thickBot="1" x14ac:dyDescent="0.25"/>
    <row r="20" spans="2:10" ht="24" customHeight="1" x14ac:dyDescent="0.2">
      <c r="B20" s="153" t="s">
        <v>139</v>
      </c>
      <c r="C20" s="153" t="s">
        <v>165</v>
      </c>
      <c r="D20" s="153" t="s">
        <v>166</v>
      </c>
      <c r="E20" s="153" t="s">
        <v>167</v>
      </c>
      <c r="F20" s="153" t="s">
        <v>168</v>
      </c>
      <c r="G20" s="153" t="s">
        <v>169</v>
      </c>
      <c r="H20" s="153" t="s">
        <v>170</v>
      </c>
      <c r="I20" s="153" t="s">
        <v>171</v>
      </c>
      <c r="J20" s="153" t="s">
        <v>172</v>
      </c>
    </row>
    <row r="21" spans="2:10" ht="24" customHeight="1" thickBot="1" x14ac:dyDescent="0.25">
      <c r="B21" s="162"/>
      <c r="C21" s="162"/>
      <c r="D21" s="162"/>
      <c r="E21" s="162"/>
      <c r="F21" s="162"/>
      <c r="G21" s="162"/>
      <c r="H21" s="162"/>
      <c r="I21" s="162"/>
      <c r="J21" s="162"/>
    </row>
    <row r="22" spans="2:10" ht="24" customHeight="1" x14ac:dyDescent="0.2">
      <c r="B22" s="165" t="s">
        <v>149</v>
      </c>
      <c r="C22" s="167">
        <v>41765</v>
      </c>
      <c r="D22" s="167">
        <v>47297</v>
      </c>
      <c r="E22" s="169" t="s">
        <v>173</v>
      </c>
      <c r="F22" s="169" t="s">
        <v>174</v>
      </c>
      <c r="G22" s="169" t="s">
        <v>175</v>
      </c>
      <c r="H22" s="169" t="s">
        <v>176</v>
      </c>
      <c r="I22" s="169">
        <v>153</v>
      </c>
      <c r="J22" s="167">
        <v>41635</v>
      </c>
    </row>
    <row r="23" spans="2:10" ht="24" customHeight="1" thickBot="1" x14ac:dyDescent="0.25">
      <c r="B23" s="166"/>
      <c r="C23" s="168"/>
      <c r="D23" s="168"/>
      <c r="E23" s="170"/>
      <c r="F23" s="170"/>
      <c r="G23" s="170"/>
      <c r="H23" s="170"/>
      <c r="I23" s="170"/>
      <c r="J23" s="168"/>
    </row>
    <row r="24" spans="2:10" ht="34.5" customHeight="1" thickBot="1" x14ac:dyDescent="0.25">
      <c r="B24" s="127" t="s">
        <v>154</v>
      </c>
      <c r="C24" s="128">
        <v>41716</v>
      </c>
      <c r="D24" s="128">
        <v>12583</v>
      </c>
      <c r="E24" s="119" t="s">
        <v>177</v>
      </c>
      <c r="F24" s="119" t="s">
        <v>178</v>
      </c>
      <c r="G24" s="119" t="s">
        <v>175</v>
      </c>
      <c r="H24" s="119" t="s">
        <v>176</v>
      </c>
      <c r="I24" s="119">
        <v>154</v>
      </c>
      <c r="J24" s="128">
        <v>41635</v>
      </c>
    </row>
    <row r="25" spans="2:10" ht="24" customHeight="1" thickBot="1" x14ac:dyDescent="0.25">
      <c r="B25" s="127" t="s">
        <v>157</v>
      </c>
      <c r="C25" s="128">
        <v>41800</v>
      </c>
      <c r="D25" s="128">
        <v>12580</v>
      </c>
      <c r="E25" s="119" t="s">
        <v>179</v>
      </c>
      <c r="F25" s="119" t="s">
        <v>174</v>
      </c>
      <c r="G25" s="119" t="s">
        <v>175</v>
      </c>
      <c r="H25" s="119" t="s">
        <v>176</v>
      </c>
      <c r="I25" s="119">
        <v>153</v>
      </c>
      <c r="J25" s="128">
        <v>41635</v>
      </c>
    </row>
    <row r="26" spans="2:10" ht="24" customHeight="1" thickBot="1" x14ac:dyDescent="0.25">
      <c r="B26" s="127" t="s">
        <v>160</v>
      </c>
      <c r="C26" s="128">
        <v>44995</v>
      </c>
      <c r="D26" s="128">
        <v>14164</v>
      </c>
      <c r="E26" s="119" t="s">
        <v>180</v>
      </c>
      <c r="F26" s="119" t="s">
        <v>161</v>
      </c>
      <c r="G26" s="119" t="s">
        <v>181</v>
      </c>
      <c r="H26" s="119" t="s">
        <v>176</v>
      </c>
      <c r="I26" s="119">
        <v>168</v>
      </c>
      <c r="J26" s="128">
        <v>44909</v>
      </c>
    </row>
  </sheetData>
  <mergeCells count="38">
    <mergeCell ref="G22:G23"/>
    <mergeCell ref="H22:H23"/>
    <mergeCell ref="I22:I23"/>
    <mergeCell ref="J22:J23"/>
    <mergeCell ref="B20:B21"/>
    <mergeCell ref="C20:C21"/>
    <mergeCell ref="D20:D21"/>
    <mergeCell ref="B22:B23"/>
    <mergeCell ref="C22:C23"/>
    <mergeCell ref="D22:D23"/>
    <mergeCell ref="E22:E23"/>
    <mergeCell ref="F22:F23"/>
    <mergeCell ref="E20:E21"/>
    <mergeCell ref="F20:F21"/>
    <mergeCell ref="H10:H11"/>
    <mergeCell ref="I10:I11"/>
    <mergeCell ref="J10:J11"/>
    <mergeCell ref="G12:G13"/>
    <mergeCell ref="H12:H13"/>
    <mergeCell ref="I12:I13"/>
    <mergeCell ref="J12:J13"/>
    <mergeCell ref="G20:G21"/>
    <mergeCell ref="H20:H21"/>
    <mergeCell ref="I20:I21"/>
    <mergeCell ref="J20:J21"/>
    <mergeCell ref="B12:B13"/>
    <mergeCell ref="C12:C13"/>
    <mergeCell ref="D12:D13"/>
    <mergeCell ref="E12:E13"/>
    <mergeCell ref="F12:F13"/>
    <mergeCell ref="B1:D1"/>
    <mergeCell ref="B2:D2"/>
    <mergeCell ref="B3:D3"/>
    <mergeCell ref="B8:F8"/>
    <mergeCell ref="B10:B11"/>
    <mergeCell ref="C10:C11"/>
    <mergeCell ref="D10:D11"/>
    <mergeCell ref="E10:E11"/>
  </mergeCells>
  <pageMargins left="0.70866141732283472" right="0.70866141732283472" top="0.74803149606299213" bottom="0.74803149606299213" header="0.31496062992125984" footer="0.31496062992125984"/>
  <pageSetup scale="6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7"/>
  <sheetViews>
    <sheetView showGridLines="0" workbookViewId="0">
      <selection activeCell="F2" sqref="F2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2:6" x14ac:dyDescent="0.2">
      <c r="B1" s="131" t="str">
        <f>'Notas de Disciplina Financiera'!A1</f>
        <v>Municipio de León</v>
      </c>
      <c r="C1" s="131"/>
      <c r="D1" s="131"/>
      <c r="E1" s="40" t="s">
        <v>0</v>
      </c>
      <c r="F1" s="41">
        <f>'Notas de Disciplina Financiera'!$D$1</f>
        <v>2024</v>
      </c>
    </row>
    <row r="2" spans="2:6" x14ac:dyDescent="0.2">
      <c r="B2" s="131" t="s">
        <v>1</v>
      </c>
      <c r="C2" s="131"/>
      <c r="D2" s="131"/>
      <c r="E2" s="40" t="s">
        <v>2</v>
      </c>
      <c r="F2" s="41" t="str">
        <f>'Notas de Disciplina Financiera'!$D$2</f>
        <v>Trimestral</v>
      </c>
    </row>
    <row r="3" spans="2:6" x14ac:dyDescent="0.2">
      <c r="B3" s="131" t="str">
        <f>'Notas de Disciplina Financiera'!A3</f>
        <v>Correspondiente del 01 de Enero al 30 de Junio de 2024</v>
      </c>
      <c r="C3" s="131"/>
      <c r="D3" s="131"/>
      <c r="E3" s="40" t="s">
        <v>4</v>
      </c>
      <c r="F3" s="41">
        <f>'Notas de Disciplina Financiera'!D3</f>
        <v>2</v>
      </c>
    </row>
    <row r="5" spans="2:6" x14ac:dyDescent="0.2">
      <c r="B5" s="43"/>
      <c r="C5" s="43" t="s">
        <v>18</v>
      </c>
    </row>
    <row r="7" spans="2:6" x14ac:dyDescent="0.2">
      <c r="B7" s="1" t="s">
        <v>182</v>
      </c>
    </row>
  </sheetData>
  <mergeCells count="3">
    <mergeCell ref="B1:D1"/>
    <mergeCell ref="B2:D2"/>
    <mergeCell ref="B3:D3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showGridLines="0" workbookViewId="0">
      <selection activeCell="F3" sqref="F3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131" t="str">
        <f>'Notas de Disciplina Financiera'!A1</f>
        <v>Municipio de León</v>
      </c>
      <c r="C1" s="131"/>
      <c r="D1" s="131"/>
      <c r="E1" s="40" t="s">
        <v>0</v>
      </c>
      <c r="F1" s="41">
        <f>'Notas de Disciplina Financiera'!D1</f>
        <v>2024</v>
      </c>
    </row>
    <row r="2" spans="1:6" x14ac:dyDescent="0.2">
      <c r="B2" s="131" t="s">
        <v>1</v>
      </c>
      <c r="C2" s="131"/>
      <c r="D2" s="131"/>
      <c r="E2" s="40" t="s">
        <v>2</v>
      </c>
      <c r="F2" s="41" t="str">
        <f>'Notas de Disciplina Financiera'!D2</f>
        <v>Trimestral</v>
      </c>
    </row>
    <row r="3" spans="1:6" x14ac:dyDescent="0.2">
      <c r="B3" s="131" t="str">
        <f>'Notas de Disciplina Financiera'!A3</f>
        <v>Correspondiente del 01 de Enero al 30 de Junio de 2024</v>
      </c>
      <c r="C3" s="131"/>
      <c r="D3" s="131"/>
      <c r="E3" s="40" t="s">
        <v>4</v>
      </c>
      <c r="F3" s="41">
        <f>'Notas de Disciplina Financiera'!D3</f>
        <v>2</v>
      </c>
    </row>
    <row r="5" spans="1:6" x14ac:dyDescent="0.2">
      <c r="B5" s="43"/>
      <c r="C5" s="43" t="s">
        <v>20</v>
      </c>
    </row>
    <row r="7" spans="1:6" x14ac:dyDescent="0.2">
      <c r="B7" s="1" t="s">
        <v>134</v>
      </c>
    </row>
    <row r="8" spans="1:6" x14ac:dyDescent="0.2">
      <c r="B8" s="45" t="s">
        <v>135</v>
      </c>
    </row>
    <row r="9" spans="1:6" x14ac:dyDescent="0.2">
      <c r="A9" s="42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741666-B467-42AD-81E5-1DC0D3595A63}">
  <ds:schemaRefs>
    <ds:schemaRef ds:uri="0c865bf4-0f22-4e4d-b041-7b0c1657e5a8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6aa8a68a-ab09-4ac8-a697-fdce915bc567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Estefany Merced Nunez Lopez</cp:lastModifiedBy>
  <cp:revision/>
  <cp:lastPrinted>2024-07-22T18:02:22Z</cp:lastPrinted>
  <dcterms:created xsi:type="dcterms:W3CDTF">2024-03-15T21:50:03Z</dcterms:created>
  <dcterms:modified xsi:type="dcterms:W3CDTF">2024-07-24T15:04:14Z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